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65" yWindow="255" windowWidth="12120" windowHeight="8655"/>
  </bookViews>
  <sheets>
    <sheet name="прайс Динамика" sheetId="1" r:id="rId1"/>
    <sheet name="Столы и Тумбы" sheetId="4" r:id="rId2"/>
    <sheet name="Шкафы" sheetId="6" r:id="rId3"/>
    <sheet name="Шкафы и полки" sheetId="9" r:id="rId4"/>
    <sheet name="Столы приставки и экраны" sheetId="8" r:id="rId5"/>
    <sheet name="Спецификация" sheetId="2" r:id="rId6"/>
    <sheet name="Технические характеристики" sheetId="3" r:id="rId7"/>
  </sheets>
  <definedNames>
    <definedName name="наценка">'прайс Динамика'!$L$7</definedName>
    <definedName name="_xlnm.Print_Area" localSheetId="0">'прайс Динамика'!$A$5:$J$59</definedName>
    <definedName name="_xlnm.Print_Area" localSheetId="5">Спецификация!$A$1:$F$76</definedName>
    <definedName name="_xlnm.Print_Area" localSheetId="1">'Столы и Тумбы'!$A$1:$I$67</definedName>
    <definedName name="_xlnm.Print_Area" localSheetId="4">'Столы приставки и экраны'!$A$1:$I$67</definedName>
    <definedName name="_xlnm.Print_Area" localSheetId="2">Шкафы!$A$1:$I$67</definedName>
    <definedName name="_xlnm.Print_Area" localSheetId="3">'Шкафы и полки'!$A$1:$I$67</definedName>
  </definedNames>
  <calcPr calcId="144525"/>
</workbook>
</file>

<file path=xl/calcChain.xml><?xml version="1.0" encoding="utf-8"?>
<calcChain xmlns="http://schemas.openxmlformats.org/spreadsheetml/2006/main">
  <c r="B14" i="8" l="1"/>
  <c r="B14" i="9"/>
  <c r="B14" i="6"/>
  <c r="D43" i="4"/>
  <c r="D38" i="4"/>
  <c r="I57" i="6"/>
  <c r="I43" i="6"/>
  <c r="I42" i="6"/>
  <c r="I41" i="6"/>
  <c r="D43" i="6"/>
  <c r="D42" i="6"/>
  <c r="D41" i="6"/>
  <c r="D44" i="6" s="1"/>
  <c r="I36" i="6"/>
  <c r="I35" i="6"/>
  <c r="I34" i="6"/>
  <c r="D36" i="6"/>
  <c r="D35" i="6"/>
  <c r="I29" i="6"/>
  <c r="I28" i="6"/>
  <c r="D29" i="6"/>
  <c r="D28" i="6"/>
  <c r="D22" i="6"/>
  <c r="D21" i="6"/>
  <c r="I51" i="4"/>
  <c r="I52" i="4" s="1"/>
  <c r="I50" i="4"/>
  <c r="D51" i="4"/>
  <c r="D52" i="4" s="1"/>
  <c r="D50" i="4"/>
  <c r="I45" i="4"/>
  <c r="I44" i="4"/>
  <c r="I43" i="4"/>
  <c r="D45" i="4"/>
  <c r="D44" i="4"/>
  <c r="I39" i="4"/>
  <c r="I38" i="4"/>
  <c r="I40" i="4" s="1"/>
  <c r="I37" i="4"/>
  <c r="D39" i="4"/>
  <c r="D37" i="4"/>
  <c r="I33" i="4"/>
  <c r="D33" i="4"/>
  <c r="I27" i="4"/>
  <c r="D27" i="4"/>
  <c r="I22" i="4"/>
  <c r="I21" i="4"/>
  <c r="I20" i="4"/>
  <c r="I19" i="4"/>
  <c r="D22" i="4"/>
  <c r="D21" i="4"/>
  <c r="D20" i="4"/>
  <c r="D19" i="4"/>
  <c r="I57" i="8"/>
  <c r="I58" i="8" s="1"/>
  <c r="D57" i="8"/>
  <c r="I50" i="8"/>
  <c r="I51" i="8" s="1"/>
  <c r="D50" i="8"/>
  <c r="D51" i="8" s="1"/>
  <c r="I43" i="8"/>
  <c r="I44" i="8" s="1"/>
  <c r="D43" i="8"/>
  <c r="D42" i="8"/>
  <c r="I37" i="8"/>
  <c r="I36" i="8"/>
  <c r="I38" i="8" s="1"/>
  <c r="I34" i="8"/>
  <c r="I33" i="8"/>
  <c r="I35" i="8" s="1"/>
  <c r="D37" i="8"/>
  <c r="D36" i="8"/>
  <c r="D34" i="8"/>
  <c r="D33" i="8"/>
  <c r="I29" i="8"/>
  <c r="I28" i="8"/>
  <c r="I30" i="8" s="1"/>
  <c r="D29" i="8"/>
  <c r="D28" i="8"/>
  <c r="D30" i="8" s="1"/>
  <c r="I22" i="8"/>
  <c r="I21" i="8"/>
  <c r="D22" i="8"/>
  <c r="D21" i="8"/>
  <c r="I30" i="6"/>
  <c r="I44" i="6"/>
  <c r="B14" i="4"/>
  <c r="I11" i="1"/>
  <c r="G6" i="1"/>
  <c r="G57" i="1"/>
  <c r="I8" i="1"/>
  <c r="I9" i="1"/>
  <c r="I10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H20" i="1"/>
  <c r="H22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6" i="1"/>
  <c r="H47" i="1"/>
  <c r="I43" i="9"/>
  <c r="I44" i="9" s="1"/>
  <c r="D50" i="9"/>
  <c r="D51" i="9" s="1"/>
  <c r="H51" i="1"/>
  <c r="H52" i="1"/>
  <c r="H53" i="1"/>
  <c r="D29" i="9"/>
  <c r="I57" i="1"/>
  <c r="J6" i="1"/>
  <c r="J57" i="1"/>
  <c r="I6" i="1"/>
  <c r="H54" i="1"/>
  <c r="H48" i="1"/>
  <c r="H45" i="1"/>
  <c r="H28" i="1"/>
  <c r="H27" i="1"/>
  <c r="H26" i="1"/>
  <c r="H25" i="1"/>
  <c r="H24" i="1"/>
  <c r="H23" i="1"/>
  <c r="H21" i="1"/>
  <c r="H19" i="1"/>
  <c r="H18" i="1"/>
  <c r="H17" i="1"/>
  <c r="H16" i="1"/>
  <c r="H15" i="1"/>
  <c r="H14" i="1"/>
  <c r="H13" i="1"/>
  <c r="H11" i="1"/>
  <c r="H10" i="1"/>
  <c r="H9" i="1"/>
  <c r="H8" i="1"/>
  <c r="H12" i="1"/>
  <c r="I49" i="6"/>
  <c r="I22" i="6"/>
  <c r="I23" i="6"/>
  <c r="D50" i="6"/>
  <c r="D51" i="6" s="1"/>
  <c r="I50" i="6"/>
  <c r="D56" i="6"/>
  <c r="D57" i="6"/>
  <c r="D58" i="6" s="1"/>
  <c r="I56" i="6"/>
  <c r="I58" i="6" s="1"/>
  <c r="D43" i="9"/>
  <c r="I22" i="9"/>
  <c r="H56" i="1"/>
  <c r="H55" i="1"/>
  <c r="D36" i="9"/>
  <c r="D21" i="9"/>
  <c r="D28" i="9"/>
  <c r="I21" i="9"/>
  <c r="D22" i="9"/>
  <c r="I36" i="9"/>
  <c r="H50" i="1"/>
  <c r="H49" i="1"/>
  <c r="D27" i="9"/>
  <c r="D30" i="9" s="1"/>
  <c r="D20" i="9"/>
  <c r="I20" i="9"/>
  <c r="I23" i="9"/>
  <c r="D42" i="9"/>
  <c r="D44" i="9"/>
  <c r="D35" i="9"/>
  <c r="D37" i="9"/>
  <c r="I35" i="9"/>
  <c r="I37" i="9"/>
  <c r="I29" i="9"/>
  <c r="I30" i="9"/>
  <c r="I57" i="9"/>
  <c r="I58" i="9"/>
  <c r="D57" i="9"/>
  <c r="D58" i="9"/>
  <c r="D58" i="8"/>
  <c r="D35" i="8"/>
  <c r="D44" i="8"/>
  <c r="I37" i="6"/>
  <c r="I51" i="6"/>
  <c r="D37" i="6"/>
  <c r="D30" i="6"/>
  <c r="D38" i="8"/>
  <c r="D23" i="8"/>
  <c r="I23" i="8"/>
  <c r="D23" i="9"/>
  <c r="D46" i="4" l="1"/>
  <c r="D40" i="4"/>
  <c r="D23" i="6"/>
  <c r="H6" i="1"/>
  <c r="H57" i="1"/>
</calcChain>
</file>

<file path=xl/sharedStrings.xml><?xml version="1.0" encoding="utf-8"?>
<sst xmlns="http://schemas.openxmlformats.org/spreadsheetml/2006/main" count="778" uniqueCount="417">
  <si>
    <t>Наименование товаров</t>
  </si>
  <si>
    <t>817.01</t>
  </si>
  <si>
    <t>842.04</t>
  </si>
  <si>
    <t>842.05</t>
  </si>
  <si>
    <t>848.01</t>
  </si>
  <si>
    <t>Соед. планка д/крышек 842.04,842.05 580х60х2</t>
  </si>
  <si>
    <t>Полка подвесная 690х290х600</t>
  </si>
  <si>
    <t>864</t>
  </si>
  <si>
    <t>814</t>
  </si>
  <si>
    <t>865</t>
  </si>
  <si>
    <t>818</t>
  </si>
  <si>
    <t>819</t>
  </si>
  <si>
    <t>820</t>
  </si>
  <si>
    <t>820.01</t>
  </si>
  <si>
    <t>869</t>
  </si>
  <si>
    <t>109</t>
  </si>
  <si>
    <t>826</t>
  </si>
  <si>
    <t>826.01</t>
  </si>
  <si>
    <t>827</t>
  </si>
  <si>
    <t>828</t>
  </si>
  <si>
    <t>829</t>
  </si>
  <si>
    <t>830</t>
  </si>
  <si>
    <t xml:space="preserve">876 </t>
  </si>
  <si>
    <t xml:space="preserve">877 </t>
  </si>
  <si>
    <t>819.60</t>
  </si>
  <si>
    <t xml:space="preserve">813.01 </t>
  </si>
  <si>
    <t xml:space="preserve">842.02 </t>
  </si>
  <si>
    <t xml:space="preserve">842.03 </t>
  </si>
  <si>
    <t xml:space="preserve">Компл. из 2-х фасадов к тумбе 813 400х400х16 </t>
  </si>
  <si>
    <t>Код</t>
  </si>
  <si>
    <t>Цена</t>
  </si>
  <si>
    <t>Вес</t>
  </si>
  <si>
    <t>Объем</t>
  </si>
  <si>
    <t>Кол-во</t>
  </si>
  <si>
    <t>Сумма</t>
  </si>
  <si>
    <t>Вес кг</t>
  </si>
  <si>
    <t>Объем куб.м.</t>
  </si>
  <si>
    <t xml:space="preserve">Стол письменный 1400х700х750 </t>
  </si>
  <si>
    <t xml:space="preserve">Стол письменный 1400х600х750 </t>
  </si>
  <si>
    <t xml:space="preserve">Стол письменный 1200х700х750 </t>
  </si>
  <si>
    <t xml:space="preserve">Стол письменный 1200х600х750 </t>
  </si>
  <si>
    <t xml:space="preserve">Стол письменный 1000х700х750 </t>
  </si>
  <si>
    <t xml:space="preserve">Стол письменный 1000х600х750 </t>
  </si>
  <si>
    <t xml:space="preserve">Стол письменный 800х700х750 </t>
  </si>
  <si>
    <t xml:space="preserve">Стол письменный 800х600х750 </t>
  </si>
  <si>
    <t>Стол рабочий 1400х980х750  л/п</t>
  </si>
  <si>
    <t xml:space="preserve">Стол приставной 900х430х670 </t>
  </si>
  <si>
    <t>Стол журнальный 800х600х430</t>
  </si>
  <si>
    <t xml:space="preserve">Основание тумбы выкатной 420х430х590 </t>
  </si>
  <si>
    <t xml:space="preserve">Основание тумбы  420х600х750 </t>
  </si>
  <si>
    <t xml:space="preserve">Компл. из 3-х фасадов с замком к тумбам 817 и 842  410х160х16 </t>
  </si>
  <si>
    <t>Крышка к тумбе 842 420х600х22</t>
  </si>
  <si>
    <t>Крышка к тумбе 842 420х700х22</t>
  </si>
  <si>
    <t>Крышка к тумбе 842 800х700х22</t>
  </si>
  <si>
    <t>Крышка к тумбе 842 800х600х22</t>
  </si>
  <si>
    <t xml:space="preserve">Тумба под ксерокс 800х430х620 </t>
  </si>
  <si>
    <t xml:space="preserve">Полка подвесная для клавиатуры 680х350х90 </t>
  </si>
  <si>
    <t>Подставка под системный блок 500х250х250</t>
  </si>
  <si>
    <t>Полка под монитор угловая 470х470х115</t>
  </si>
  <si>
    <t>Экран для стола 1200х400х16</t>
  </si>
  <si>
    <t xml:space="preserve">Экран для стола 1400х400х16 </t>
  </si>
  <si>
    <t xml:space="preserve">Переходная плоскость 700х700х22  90 град. </t>
  </si>
  <si>
    <t xml:space="preserve">Переходная плоскость 600х600х22  90 град. </t>
  </si>
  <si>
    <t xml:space="preserve">Переходная плоскость 700х600х22  90 град. </t>
  </si>
  <si>
    <t xml:space="preserve">Стол приставка 980х850х22 </t>
  </si>
  <si>
    <t xml:space="preserve">Стол приставка 700х460х22 </t>
  </si>
  <si>
    <t xml:space="preserve">Стол приставка 600х410х22 </t>
  </si>
  <si>
    <t xml:space="preserve">Стол приставка 1400х400х22 </t>
  </si>
  <si>
    <t xml:space="preserve">Стол приставка 1200х400х22 </t>
  </si>
  <si>
    <t>Стол приставка с вырезом 980х22 л/п</t>
  </si>
  <si>
    <t xml:space="preserve">Опора д/столов приставок 51х730 </t>
  </si>
  <si>
    <t xml:space="preserve">Шкаф для одежды 690х360х1900 </t>
  </si>
  <si>
    <t xml:space="preserve">Шкаф для документов 690х360х1900 </t>
  </si>
  <si>
    <t xml:space="preserve">Шкаф для документов 690х360х1190 </t>
  </si>
  <si>
    <t xml:space="preserve">Шкаф для документов 340х360х1900 </t>
  </si>
  <si>
    <t xml:space="preserve">Стеллаж угловой высокий 360х360х1900 </t>
  </si>
  <si>
    <t xml:space="preserve">Стеллаж угловой 360х360х1190 </t>
  </si>
  <si>
    <t>Двери для шкафа 1850х340х16 (к-т 2 шт.)</t>
  </si>
  <si>
    <t xml:space="preserve">Дверка для шкафа 1850х340х16 </t>
  </si>
  <si>
    <t xml:space="preserve">Дверка для шкафа 1130х340х16 </t>
  </si>
  <si>
    <t xml:space="preserve">Дверка для шкафа 720х340х16 </t>
  </si>
  <si>
    <t xml:space="preserve">Дверка стеклянная 1130х340х5 </t>
  </si>
  <si>
    <t>Дверка стеклянная 720х340х5</t>
  </si>
  <si>
    <t>874.01*</t>
  </si>
  <si>
    <t>878*</t>
  </si>
  <si>
    <t>846*</t>
  </si>
  <si>
    <t>813*</t>
  </si>
  <si>
    <t>817*</t>
  </si>
  <si>
    <t>842*</t>
  </si>
  <si>
    <t>837*</t>
  </si>
  <si>
    <t>821*</t>
  </si>
  <si>
    <t>843*</t>
  </si>
  <si>
    <t>822*</t>
  </si>
  <si>
    <t>844*</t>
  </si>
  <si>
    <t>845*</t>
  </si>
  <si>
    <t>833*</t>
  </si>
  <si>
    <t>880*</t>
  </si>
  <si>
    <t>812*</t>
  </si>
  <si>
    <t>841*</t>
  </si>
  <si>
    <t>816.60*</t>
  </si>
  <si>
    <t>816*</t>
  </si>
  <si>
    <t>815.60*</t>
  </si>
  <si>
    <t>815*</t>
  </si>
  <si>
    <t>811.60*</t>
  </si>
  <si>
    <t>811*</t>
  </si>
  <si>
    <t>810.60*</t>
  </si>
  <si>
    <t>810*</t>
  </si>
  <si>
    <t>*- изготавливается только в цветах: бук, ольха.</t>
  </si>
  <si>
    <t>Итого:</t>
  </si>
  <si>
    <t>Наименование изделий</t>
  </si>
  <si>
    <t>Кол-во пакетов</t>
  </si>
  <si>
    <t>Код пакета*</t>
  </si>
  <si>
    <t>Вес       (кг)</t>
  </si>
  <si>
    <t>Объем   (м. куб.)</t>
  </si>
  <si>
    <t xml:space="preserve"> Стол письменный 1400х700х750 </t>
  </si>
  <si>
    <t xml:space="preserve"> Стол письменный 1200х700х750 </t>
  </si>
  <si>
    <t xml:space="preserve"> Стол письменный 1000х700х750 </t>
  </si>
  <si>
    <t xml:space="preserve"> Стол письменный 800х700х750</t>
  </si>
  <si>
    <t xml:space="preserve"> Стол рабочий л/п 1400х980х750 </t>
  </si>
  <si>
    <t xml:space="preserve"> Стол приставной 900х430х670 </t>
  </si>
  <si>
    <t>810.60</t>
  </si>
  <si>
    <t xml:space="preserve"> Стол письменный 1400х600х750 </t>
  </si>
  <si>
    <t>811.60</t>
  </si>
  <si>
    <t xml:space="preserve"> Стол письменный 1200х600х750</t>
  </si>
  <si>
    <t>815.60</t>
  </si>
  <si>
    <t xml:space="preserve"> Стол письменный 1000х600х750</t>
  </si>
  <si>
    <t>816.60</t>
  </si>
  <si>
    <t xml:space="preserve"> Стол письменный 800х600х750</t>
  </si>
  <si>
    <t>813</t>
  </si>
  <si>
    <t xml:space="preserve"> Стол под аппаратуру 800х430х620</t>
  </si>
  <si>
    <t>880</t>
  </si>
  <si>
    <t xml:space="preserve"> Стол журнальный 800х600х430</t>
  </si>
  <si>
    <t>Стол-приставка 90 градусов 700х700х22</t>
  </si>
  <si>
    <t>Стол-приставка 90 градусов 600х600х22</t>
  </si>
  <si>
    <t>Стол-приставка 90 градусов 700х600х22</t>
  </si>
  <si>
    <t>Стол-приставка 980х850х22</t>
  </si>
  <si>
    <t>Стол-приставка 700х460х22</t>
  </si>
  <si>
    <t>Стол-приставка 1400х400х22</t>
  </si>
  <si>
    <t>Стол-приставка 1200х400х22</t>
  </si>
  <si>
    <t>Стол-приставка круглый с вырезом л/п 980х22</t>
  </si>
  <si>
    <t>Опора стола-приставки 730х51</t>
  </si>
  <si>
    <t>Основание тумбы выкатной 420х430х590</t>
  </si>
  <si>
    <t>Основание тумбы 420х600х750</t>
  </si>
  <si>
    <t>Комплект из 3-х фасадов к тумбе 817 и 842 410х150х16</t>
  </si>
  <si>
    <t>410х160х16</t>
  </si>
  <si>
    <t>842.02</t>
  </si>
  <si>
    <t>842.03</t>
  </si>
  <si>
    <t>Соединительная планка для крышек</t>
  </si>
  <si>
    <t>842.04 и 842.05  580х60х2</t>
  </si>
  <si>
    <t>876</t>
  </si>
  <si>
    <t xml:space="preserve">        Пакет№1 (экран)</t>
  </si>
  <si>
    <t xml:space="preserve">        Пакет№2 (полкодержатели для экрана)</t>
  </si>
  <si>
    <t>876-877/ф</t>
  </si>
  <si>
    <t>877</t>
  </si>
  <si>
    <t>Экран для стола 1400х400х16</t>
  </si>
  <si>
    <t>846</t>
  </si>
  <si>
    <t>Полка для клавиатуры подвесная 680х350х90</t>
  </si>
  <si>
    <t xml:space="preserve">        Пакет№1 (полка)</t>
  </si>
  <si>
    <t xml:space="preserve">        Пакет№2 (подвесные направляющие)</t>
  </si>
  <si>
    <t>846/ф</t>
  </si>
  <si>
    <t>874.01</t>
  </si>
  <si>
    <t>Полка под монитор 470х470х115</t>
  </si>
  <si>
    <t>878</t>
  </si>
  <si>
    <t>Подстака под системный блок компьютера</t>
  </si>
  <si>
    <t>500х250х250</t>
  </si>
  <si>
    <t>837</t>
  </si>
  <si>
    <t>822</t>
  </si>
  <si>
    <t>Шкаф 690х360х1190</t>
  </si>
  <si>
    <t>833</t>
  </si>
  <si>
    <t>Шкаф угловой 360х360х1190</t>
  </si>
  <si>
    <t>843</t>
  </si>
  <si>
    <t>Шкаф 690х360х1900</t>
  </si>
  <si>
    <t>821</t>
  </si>
  <si>
    <t>Шкаф для одежжды 690х360х1900</t>
  </si>
  <si>
    <t>844</t>
  </si>
  <si>
    <t>Шкаф 340х360х1900</t>
  </si>
  <si>
    <t>845</t>
  </si>
  <si>
    <t>Шкаф 360х360х1900</t>
  </si>
  <si>
    <t>ДВЕРИ</t>
  </si>
  <si>
    <t xml:space="preserve"> Двери для шкафа 1850х340х16 (комплект 2 шт.)</t>
  </si>
  <si>
    <t xml:space="preserve">        Пакет№1 (двери)</t>
  </si>
  <si>
    <t xml:space="preserve">        Пакет№2 (фурнитура)</t>
  </si>
  <si>
    <t>826/ф</t>
  </si>
  <si>
    <t xml:space="preserve"> Дверь для шкафа 1850х340х16</t>
  </si>
  <si>
    <t xml:space="preserve">        Пакет№1 (дверь)</t>
  </si>
  <si>
    <t>826.01/ф</t>
  </si>
  <si>
    <t xml:space="preserve"> Дверь для шкафа 1130х340х16</t>
  </si>
  <si>
    <t>827-828/ф</t>
  </si>
  <si>
    <t xml:space="preserve"> Дверь для шкафа 720х340х16</t>
  </si>
  <si>
    <t xml:space="preserve"> Дверь стеклянная 1130х340х16</t>
  </si>
  <si>
    <t>829-830/ф</t>
  </si>
  <si>
    <t xml:space="preserve"> Дверь стеклянная 720х340х16</t>
  </si>
  <si>
    <t>* -  код пакета в зависимости от кода цвета изделия</t>
  </si>
  <si>
    <t>Арт</t>
  </si>
  <si>
    <t>Элементы</t>
  </si>
  <si>
    <t>Параметр</t>
  </si>
  <si>
    <t>Цвет</t>
  </si>
  <si>
    <t>СТОЛЫ</t>
  </si>
  <si>
    <t>Толщина ДСП столешниц, мм</t>
  </si>
  <si>
    <t>22</t>
  </si>
  <si>
    <t>Кромка на столешницах, мм</t>
  </si>
  <si>
    <t>2, ПВХ</t>
  </si>
  <si>
    <t>Заглушка под кабель-канал</t>
  </si>
  <si>
    <t>серый</t>
  </si>
  <si>
    <t>Толщина боковин ДСП, мм</t>
  </si>
  <si>
    <t>Кромка на боковинах, мм</t>
  </si>
  <si>
    <t>0.4, ПВХ</t>
  </si>
  <si>
    <t>Регулировка по высоте</t>
  </si>
  <si>
    <t xml:space="preserve">На всех столах </t>
  </si>
  <si>
    <t>Толщина задней стенки ДСП, мм</t>
  </si>
  <si>
    <t>16</t>
  </si>
  <si>
    <t>Кромка на задней стенке ДСП, мм</t>
  </si>
  <si>
    <t>ПРИСТАВНЫЕ ЭЛЕМЕНТЫ</t>
  </si>
  <si>
    <t>НАДСТАВКИ</t>
  </si>
  <si>
    <t>Толщина ДСП топов, мм</t>
  </si>
  <si>
    <t>Кромка на топах, мм</t>
  </si>
  <si>
    <t>Толщина боковин, мм</t>
  </si>
  <si>
    <t>ЭКРАНЫ</t>
  </si>
  <si>
    <t>Толщина используемого ДСП, мм</t>
  </si>
  <si>
    <t>Используемая кромка, мм</t>
  </si>
  <si>
    <t>1, ПВХ</t>
  </si>
  <si>
    <t>ПОДВЕСНЫЕ ПОЛКИ</t>
  </si>
  <si>
    <t>Толщина ДСП каркасов, мм</t>
  </si>
  <si>
    <t>Кромка на каркасах, мм</t>
  </si>
  <si>
    <t>0,4, ПВХ</t>
  </si>
  <si>
    <t>Задняя стенка ДВПО, мм</t>
  </si>
  <si>
    <t>Задняя стенка ДСП, мм</t>
  </si>
  <si>
    <t>ТУМБЫ</t>
  </si>
  <si>
    <t>Стенки ящиков ДСП, мм</t>
  </si>
  <si>
    <t>Дно ящика ДВП, мм</t>
  </si>
  <si>
    <t>3.2</t>
  </si>
  <si>
    <t>Замок на верхний ящик</t>
  </si>
  <si>
    <t>Толщина фасадов ящиков ДСП, мм</t>
  </si>
  <si>
    <t>Кромка на фасадах, мм</t>
  </si>
  <si>
    <t xml:space="preserve"> 0.4 ПВХ</t>
  </si>
  <si>
    <t>Толщина топа ДСП, мм</t>
  </si>
  <si>
    <t>Кромка топа, мм</t>
  </si>
  <si>
    <t>Диаметр колес, мм</t>
  </si>
  <si>
    <t>черный</t>
  </si>
  <si>
    <t>Регулиремая опора, мм</t>
  </si>
  <si>
    <t>ШКАФЫ</t>
  </si>
  <si>
    <t>Топы шкафов</t>
  </si>
  <si>
    <t>2 (лицевая сторона)</t>
  </si>
  <si>
    <t>0,4 (остальные стороны)</t>
  </si>
  <si>
    <t>Каркасы шкафов</t>
  </si>
  <si>
    <t>Толщина ДСП полок, мм</t>
  </si>
  <si>
    <t>Кромка на полках, мм</t>
  </si>
  <si>
    <t>Регулировка опора по высоте</t>
  </si>
  <si>
    <t xml:space="preserve">На всех шкафах </t>
  </si>
  <si>
    <t>Толщина двери ДСП, мм</t>
  </si>
  <si>
    <t>Кромка на двери, мм</t>
  </si>
  <si>
    <t>0,4 ПВХ</t>
  </si>
  <si>
    <t>Толщина стекла, мм</t>
  </si>
  <si>
    <t>Замок для дверей из ДСП</t>
  </si>
  <si>
    <t>В качестве опции</t>
  </si>
  <si>
    <t>МЕТАЛЛИЧЕСКИЕ ОПОРЫ</t>
  </si>
  <si>
    <t>Диаметр/высота, мм</t>
  </si>
  <si>
    <t>Хром</t>
  </si>
  <si>
    <t>51/730</t>
  </si>
  <si>
    <t>Соединит. планка для столов-приставой, мм</t>
  </si>
  <si>
    <t>580х60</t>
  </si>
  <si>
    <t>ольха, бук</t>
  </si>
  <si>
    <t>мультиплекс</t>
  </si>
  <si>
    <t>Только в столах 841 по 1 шт.</t>
  </si>
  <si>
    <t>ольха, бук, зеленый-степной, небесный, бежевый</t>
  </si>
  <si>
    <t>Только на тумбы 817, 842</t>
  </si>
  <si>
    <t xml:space="preserve"> 40 (только на тумбы 817)</t>
  </si>
  <si>
    <t>27 (только на тумбы 842)</t>
  </si>
  <si>
    <t>прозрачное</t>
  </si>
  <si>
    <t>148.01</t>
  </si>
  <si>
    <t>Наценка/скидка</t>
  </si>
  <si>
    <t>Цена!</t>
  </si>
  <si>
    <t>Технические характеристики</t>
  </si>
  <si>
    <r>
      <rPr>
        <b/>
        <sz val="12"/>
        <color indexed="8"/>
        <rFont val="Calibri"/>
        <family val="2"/>
        <charset val="204"/>
      </rPr>
      <t xml:space="preserve"> - Материал:</t>
    </r>
    <r>
      <rPr>
        <sz val="12"/>
        <color indexed="8"/>
        <rFont val="Calibri"/>
        <family val="2"/>
        <charset val="204"/>
      </rPr>
      <t xml:space="preserve"> ламинированное ДСП класс эммисии Е1, облицованная пленками высочайшего качества от ведущих европейских производителей</t>
    </r>
  </si>
  <si>
    <t xml:space="preserve"> - Торцы деталей обработаны кромкой ПВХ 2 мм и 0,4 мм</t>
  </si>
  <si>
    <t xml:space="preserve">Скидка </t>
  </si>
  <si>
    <t>Изображение</t>
  </si>
  <si>
    <t>Артикул</t>
  </si>
  <si>
    <t>Габариты (ШхГхВ)</t>
  </si>
  <si>
    <t>Цена, р.</t>
  </si>
  <si>
    <t>Столы письменные (глубина 700)</t>
  </si>
  <si>
    <t>Столы письменные (глубина 600)</t>
  </si>
  <si>
    <t>1400х700х750</t>
  </si>
  <si>
    <t>1400х600х750</t>
  </si>
  <si>
    <t>1000х700х750</t>
  </si>
  <si>
    <t>700х700х750</t>
  </si>
  <si>
    <t>1400х890х750</t>
  </si>
  <si>
    <t>Стол журнальный</t>
  </si>
  <si>
    <t>680х350х90</t>
  </si>
  <si>
    <r>
      <rPr>
        <b/>
        <sz val="11"/>
        <color indexed="8"/>
        <rFont val="Calibri"/>
        <family val="2"/>
        <charset val="204"/>
      </rPr>
      <t>ВНИМАНИЕ!</t>
    </r>
    <r>
      <rPr>
        <sz val="10"/>
        <rFont val="Arial Cyr"/>
        <charset val="204"/>
      </rPr>
      <t xml:space="preserve"> Производитель оставляет за собой право вносить изменения в конструкцию мебели без изменения ее качественных характеристик</t>
    </r>
  </si>
  <si>
    <t>800х700х750</t>
  </si>
  <si>
    <t>1200х600х750</t>
  </si>
  <si>
    <t>1000х600х750</t>
  </si>
  <si>
    <t>800х600х750</t>
  </si>
  <si>
    <t>Столл приставной</t>
  </si>
  <si>
    <t>900х430х670</t>
  </si>
  <si>
    <t>841л/пр</t>
  </si>
  <si>
    <t>Стол эргономичный (на схеме - правый стол)</t>
  </si>
  <si>
    <t>Полка для клавиатуры подвесная</t>
  </si>
  <si>
    <t>Тумба с 3-мя ящиками приставная</t>
  </si>
  <si>
    <t>420х600х750</t>
  </si>
  <si>
    <t>420х600х22</t>
  </si>
  <si>
    <t>Компл. из 3-х фасадов</t>
  </si>
  <si>
    <t>420х700х22</t>
  </si>
  <si>
    <t>Тумба выкатная</t>
  </si>
  <si>
    <t>420х430х590</t>
  </si>
  <si>
    <t>Тумба под оргтехнику</t>
  </si>
  <si>
    <t>800х430х620</t>
  </si>
  <si>
    <t>813.01</t>
  </si>
  <si>
    <t>Компл. из 2-х фасадов</t>
  </si>
  <si>
    <t>серия "Динамика"</t>
  </si>
  <si>
    <t xml:space="preserve"> - Столешницы, крышки шкафов и тумб, приставки - толщина 22 мм</t>
  </si>
  <si>
    <t xml:space="preserve"> - Каркасы шкафов, столов и тумб - толщина 16 мм</t>
  </si>
  <si>
    <t xml:space="preserve"> - Стекло: прозрачное</t>
  </si>
  <si>
    <t>690х360х1900</t>
  </si>
  <si>
    <t>1200х700х750</t>
  </si>
  <si>
    <t>Шкаф для одежды</t>
  </si>
  <si>
    <t>Компл. из 2-х дверей</t>
  </si>
  <si>
    <t>Ш-1 Шкаф открытый</t>
  </si>
  <si>
    <t>Ш-2 Шкаф закрытый</t>
  </si>
  <si>
    <t>828х2</t>
  </si>
  <si>
    <t>Дверка для шкафа</t>
  </si>
  <si>
    <t>Ш-4 Шкаф с открытой полкой</t>
  </si>
  <si>
    <t>(Шкаф 843 + Двери 828)</t>
  </si>
  <si>
    <t>(Шкаф 843 + Двери 826)</t>
  </si>
  <si>
    <t>(Шкаф 841 + Двери 826)</t>
  </si>
  <si>
    <t>(Шкаф 841)</t>
  </si>
  <si>
    <t>828х4</t>
  </si>
  <si>
    <t>829х2</t>
  </si>
  <si>
    <t>Дверка стеклянная</t>
  </si>
  <si>
    <t>(Шкаф 843 + Двери 828 + Двери стеклянные 829)</t>
  </si>
  <si>
    <t>827х2</t>
  </si>
  <si>
    <t>(Шкаф 843 + Двери 828 + Двери 827)</t>
  </si>
  <si>
    <t>Ш-6 Шкаф с глухими и стеклянными дверками</t>
  </si>
  <si>
    <t>830х2</t>
  </si>
  <si>
    <t>Дверь стеклянная малая</t>
  </si>
  <si>
    <t>(Шкаф 843 + Двери 828 + Двери стеклянные 830)</t>
  </si>
  <si>
    <t>ШУ-1 Шкаф открытый</t>
  </si>
  <si>
    <t>340х360х1900</t>
  </si>
  <si>
    <t>ШУ-2 Шкаф закрытый</t>
  </si>
  <si>
    <t>(Шкаф 843)</t>
  </si>
  <si>
    <t>(Шкаф 844 + Дверь 826.01)</t>
  </si>
  <si>
    <t>(Шкаф 844 + Дверь 828)</t>
  </si>
  <si>
    <t xml:space="preserve">ШУ-4 Шкаф с открытой полкой </t>
  </si>
  <si>
    <t>(Шкаф 844 + Двери 828)</t>
  </si>
  <si>
    <t>ШУ-5 Шкаф закрытый</t>
  </si>
  <si>
    <t>(Шкаф 844 + Дверь 828 + Дверь 827)</t>
  </si>
  <si>
    <t>ШУ-6 Шкаф со стеклянной дверкой</t>
  </si>
  <si>
    <t>(Шкаф 844 + Дверь 828 + Дверь стеклянная 829)</t>
  </si>
  <si>
    <t>ШУ-7 Шкаф со стеклянной дверкой</t>
  </si>
  <si>
    <t>(Шкаф 844 + Дверь 828 + Дверь стеклянная 830)</t>
  </si>
  <si>
    <t>ШС-1 Шкаф открытый</t>
  </si>
  <si>
    <t>690х360х1190</t>
  </si>
  <si>
    <t>(Шкаф 822)</t>
  </si>
  <si>
    <t>(Шкаф 822 + Двери 828)</t>
  </si>
  <si>
    <t>Дверки для шкафа</t>
  </si>
  <si>
    <t>ШС-3 Шкаф закрытый</t>
  </si>
  <si>
    <t>(Шкаф 822 + Двери 827)</t>
  </si>
  <si>
    <t>Дверки для стеклянные</t>
  </si>
  <si>
    <t>ШС-4 Шкаф со стеклянными дверками</t>
  </si>
  <si>
    <t>845-Стеллаж угловой</t>
  </si>
  <si>
    <t>360х360х1900</t>
  </si>
  <si>
    <t>(Стеллаж угловой 845)</t>
  </si>
  <si>
    <t>833-Стеллаж угловой</t>
  </si>
  <si>
    <t>360х360х1190</t>
  </si>
  <si>
    <t>(Стеллаж угловой 833)</t>
  </si>
  <si>
    <t>Замок для дверей</t>
  </si>
  <si>
    <t>Замок</t>
  </si>
  <si>
    <t>для дверей</t>
  </si>
  <si>
    <t>878-Подставка под системный блок</t>
  </si>
  <si>
    <t>250х500х250</t>
  </si>
  <si>
    <t>837-Полка навесная</t>
  </si>
  <si>
    <t>690х290х600</t>
  </si>
  <si>
    <t>700х700х22</t>
  </si>
  <si>
    <t>814-Стол приставка</t>
  </si>
  <si>
    <t>864-Стол приставка</t>
  </si>
  <si>
    <t>600х600х22</t>
  </si>
  <si>
    <t>865-Стол приставка</t>
  </si>
  <si>
    <t>700х600х22</t>
  </si>
  <si>
    <t>818-Стол приставка</t>
  </si>
  <si>
    <t>980х850х22</t>
  </si>
  <si>
    <t>819; 819.60-Стол приставка</t>
  </si>
  <si>
    <t>Опора 51х730</t>
  </si>
  <si>
    <t>700х460х22</t>
  </si>
  <si>
    <t>600х410х22</t>
  </si>
  <si>
    <t>820; 820.01-Стол приставка</t>
  </si>
  <si>
    <t>1400х400х22</t>
  </si>
  <si>
    <t>1200х400х22</t>
  </si>
  <si>
    <t>869 л/п-Стол приставка</t>
  </si>
  <si>
    <t>980х22</t>
  </si>
  <si>
    <t>109-Опора для столов приставок</t>
  </si>
  <si>
    <t>51х730</t>
  </si>
  <si>
    <t>874.01-Полка под монитор угловая</t>
  </si>
  <si>
    <t>470х470х115</t>
  </si>
  <si>
    <t>148.01-Соед. планка для крышек 842.04; 842.05</t>
  </si>
  <si>
    <t>580х60х2</t>
  </si>
  <si>
    <t>876-Экран для стола</t>
  </si>
  <si>
    <t>1200х16х400</t>
  </si>
  <si>
    <t>877-Экран для стола</t>
  </si>
  <si>
    <t>1400х16х400</t>
  </si>
  <si>
    <t>Страница 1 из 4</t>
  </si>
  <si>
    <t>Страница 2 из 4</t>
  </si>
  <si>
    <t>Страница 3 из 4</t>
  </si>
  <si>
    <t>Страница 4 из 4</t>
  </si>
  <si>
    <t xml:space="preserve">ШУ-3 Шкаф с глухой дверкой </t>
  </si>
  <si>
    <t>Ш-7 Шкаф с глухими и стеклянными дверками</t>
  </si>
  <si>
    <t>Ш-5 Шкаф закрытый</t>
  </si>
  <si>
    <t>Ш-3 Шкаф с глухими дверками</t>
  </si>
  <si>
    <t>ШС-2 Шкаф с открытой полкой</t>
  </si>
  <si>
    <t>(На схеме 869левая)</t>
  </si>
  <si>
    <t xml:space="preserve">  "Shattdecor", "Interprint", "Tehnocell", основные цвета: ольха, бук, дополнительные цвета: бежевый, зелёный, небесно-голубой</t>
  </si>
  <si>
    <t>Розничный прайс-лист от 24.07.2013г.</t>
  </si>
  <si>
    <t>Розничный прайс-лист от 24.07.2013</t>
  </si>
  <si>
    <t xml:space="preserve">129366, г.Москва, ул. Ярославская, д. 21 А,  офис 12 </t>
  </si>
  <si>
    <t>телефон/факс: +7 (495) 686-62-47</t>
  </si>
  <si>
    <t>www.group-soyuz.ru</t>
  </si>
  <si>
    <t>shtanko.soyuz@gmail.com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</si>
</sst>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&quot;р.&quot;;[Red]\-#,##0&quot;р.&quot;"/>
    <numFmt numFmtId="164" formatCode="0.000"/>
    <numFmt numFmtId="165" formatCode="0.0%"/>
    <numFmt numFmtId="166" formatCode="#,##0&quot;р.&quot;"/>
  </numFmts>
  <fonts count="44">
    <font>
      <sz val="10"/>
      <name val="Arial Cyr"/>
      <charset val="204"/>
    </font>
    <font>
      <b/>
      <sz val="10"/>
      <name val="Arial"/>
      <family val="2"/>
    </font>
    <font>
      <sz val="10"/>
      <name val="Arial"/>
      <family val="2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Сyr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u/>
      <sz val="12"/>
      <color rgb="FF0000FF"/>
      <name val="Arial Cyr"/>
      <charset val="204"/>
    </font>
    <font>
      <b/>
      <sz val="10"/>
      <color rgb="FFFF0000"/>
      <name val="Arial Cyr"/>
      <charset val="204"/>
    </font>
    <font>
      <b/>
      <u/>
      <sz val="16"/>
      <color rgb="FF00B050"/>
      <name val="Calibri"/>
      <family val="2"/>
      <charset val="204"/>
      <scheme val="minor"/>
    </font>
    <font>
      <u/>
      <sz val="14"/>
      <color rgb="FF7030A0"/>
      <name val="Calibri"/>
      <family val="2"/>
      <charset val="204"/>
      <scheme val="minor"/>
    </font>
    <font>
      <b/>
      <sz val="11"/>
      <color theme="0"/>
      <name val="Arial"/>
      <family val="2"/>
      <charset val="204"/>
    </font>
    <font>
      <sz val="10"/>
      <color rgb="FFFF0000"/>
      <name val="Arial Cyr"/>
      <charset val="204"/>
    </font>
    <font>
      <b/>
      <sz val="10"/>
      <color theme="0"/>
      <name val="Arial"/>
      <family val="2"/>
    </font>
    <font>
      <b/>
      <sz val="12"/>
      <color theme="1"/>
      <name val="Arial"/>
      <family val="2"/>
      <charset val="204"/>
    </font>
    <font>
      <b/>
      <i/>
      <sz val="2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4"/>
      <color rgb="FF7030A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color theme="0"/>
      <name val="Arial Cyr"/>
      <family val="2"/>
      <charset val="204"/>
    </font>
    <font>
      <i/>
      <sz val="14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6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9846"/>
        <bgColor indexed="64"/>
      </patternFill>
    </fill>
    <fill>
      <patternFill patternType="solid">
        <fgColor rgb="FF00B050"/>
        <bgColor indexed="41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186">
    <xf numFmtId="0" fontId="0" fillId="0" borderId="0" xfId="0"/>
    <xf numFmtId="0" fontId="3" fillId="0" borderId="0" xfId="0" applyFont="1"/>
    <xf numFmtId="165" fontId="7" fillId="0" borderId="1" xfId="0" applyNumberFormat="1" applyFont="1" applyBorder="1" applyAlignment="1">
      <alignment vertical="center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/>
    <xf numFmtId="49" fontId="1" fillId="0" borderId="0" xfId="0" applyNumberFormat="1" applyFont="1" applyFill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19" fillId="0" borderId="0" xfId="1" applyFont="1" applyAlignment="1" applyProtection="1">
      <alignment horizontal="right" vertical="center"/>
    </xf>
    <xf numFmtId="49" fontId="13" fillId="0" borderId="1" xfId="2" applyNumberFormat="1" applyFont="1" applyFill="1" applyBorder="1" applyAlignment="1">
      <alignment vertical="center"/>
    </xf>
    <xf numFmtId="49" fontId="13" fillId="0" borderId="1" xfId="2" applyNumberForma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vertical="center" wrapText="1"/>
    </xf>
    <xf numFmtId="49" fontId="13" fillId="0" borderId="1" xfId="2" applyNumberFormat="1" applyFont="1" applyFill="1" applyBorder="1" applyAlignment="1">
      <alignment horizontal="center" vertical="center" wrapText="1"/>
    </xf>
    <xf numFmtId="49" fontId="14" fillId="0" borderId="1" xfId="2" applyNumberFormat="1" applyFont="1" applyFill="1" applyBorder="1" applyAlignment="1">
      <alignment vertical="center"/>
    </xf>
    <xf numFmtId="166" fontId="20" fillId="0" borderId="0" xfId="0" applyNumberFormat="1" applyFont="1"/>
    <xf numFmtId="166" fontId="20" fillId="0" borderId="0" xfId="0" applyNumberFormat="1" applyFont="1" applyAlignment="1">
      <alignment horizontal="right"/>
    </xf>
    <xf numFmtId="0" fontId="2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 wrapText="1"/>
    </xf>
    <xf numFmtId="166" fontId="23" fillId="3" borderId="3" xfId="0" applyNumberFormat="1" applyFont="1" applyFill="1" applyBorder="1" applyAlignment="1">
      <alignment horizontal="center" vertical="center" wrapText="1"/>
    </xf>
    <xf numFmtId="166" fontId="23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166" fontId="0" fillId="2" borderId="1" xfId="0" applyNumberFormat="1" applyFont="1" applyFill="1" applyBorder="1"/>
    <xf numFmtId="0" fontId="0" fillId="2" borderId="1" xfId="0" applyFont="1" applyFill="1" applyBorder="1"/>
    <xf numFmtId="0" fontId="5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6" fontId="6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0" fillId="2" borderId="0" xfId="0" applyFill="1"/>
    <xf numFmtId="166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0" xfId="0" applyFill="1" applyBorder="1" applyAlignment="1">
      <alignment horizontal="right" vertical="center"/>
    </xf>
    <xf numFmtId="166" fontId="0" fillId="2" borderId="0" xfId="0" applyNumberFormat="1" applyFill="1" applyAlignment="1">
      <alignment horizontal="right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164" fontId="2" fillId="0" borderId="4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49" fontId="1" fillId="0" borderId="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center"/>
    </xf>
    <xf numFmtId="49" fontId="2" fillId="0" borderId="6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4" fillId="0" borderId="0" xfId="0" applyFont="1" applyFill="1"/>
    <xf numFmtId="0" fontId="25" fillId="3" borderId="8" xfId="0" applyFont="1" applyFill="1" applyBorder="1" applyAlignment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9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 wrapText="1"/>
    </xf>
    <xf numFmtId="0" fontId="26" fillId="2" borderId="0" xfId="0" applyFont="1" applyFill="1" applyAlignment="1"/>
    <xf numFmtId="0" fontId="21" fillId="2" borderId="0" xfId="1" applyFont="1" applyFill="1" applyAlignment="1" applyProtection="1"/>
    <xf numFmtId="0" fontId="22" fillId="2" borderId="0" xfId="1" applyFont="1" applyFill="1" applyAlignment="1" applyProtection="1"/>
    <xf numFmtId="49" fontId="15" fillId="4" borderId="1" xfId="2" applyNumberFormat="1" applyFont="1" applyFill="1" applyBorder="1" applyAlignment="1">
      <alignment horizontal="center"/>
    </xf>
    <xf numFmtId="0" fontId="22" fillId="2" borderId="0" xfId="1" applyFont="1" applyFill="1" applyAlignment="1" applyProtection="1">
      <alignment horizontal="right"/>
    </xf>
    <xf numFmtId="0" fontId="27" fillId="5" borderId="0" xfId="0" applyFont="1" applyFill="1"/>
    <xf numFmtId="0" fontId="0" fillId="5" borderId="0" xfId="0" applyFill="1"/>
    <xf numFmtId="0" fontId="28" fillId="2" borderId="0" xfId="0" applyFont="1" applyFill="1"/>
    <xf numFmtId="0" fontId="29" fillId="2" borderId="0" xfId="0" applyFont="1" applyFill="1" applyAlignment="1">
      <alignment horizontal="right"/>
    </xf>
    <xf numFmtId="0" fontId="30" fillId="6" borderId="0" xfId="0" applyFont="1" applyFill="1" applyAlignment="1">
      <alignment horizontal="center" vertical="top"/>
    </xf>
    <xf numFmtId="165" fontId="31" fillId="2" borderId="0" xfId="0" applyNumberFormat="1" applyFont="1" applyFill="1" applyAlignment="1">
      <alignment horizontal="center" vertical="center"/>
    </xf>
    <xf numFmtId="0" fontId="0" fillId="2" borderId="0" xfId="0" applyFill="1" applyAlignment="1"/>
    <xf numFmtId="0" fontId="32" fillId="2" borderId="0" xfId="0" applyFont="1" applyFill="1" applyAlignment="1"/>
    <xf numFmtId="0" fontId="0" fillId="0" borderId="0" xfId="0" applyAlignment="1"/>
    <xf numFmtId="0" fontId="30" fillId="2" borderId="0" xfId="0" applyFont="1" applyFill="1" applyAlignment="1">
      <alignment horizontal="center" vertical="center"/>
    </xf>
    <xf numFmtId="0" fontId="33" fillId="5" borderId="11" xfId="0" applyFont="1" applyFill="1" applyBorder="1" applyAlignment="1">
      <alignment horizontal="center"/>
    </xf>
    <xf numFmtId="0" fontId="33" fillId="5" borderId="12" xfId="0" applyFont="1" applyFill="1" applyBorder="1" applyAlignment="1">
      <alignment horizontal="center"/>
    </xf>
    <xf numFmtId="0" fontId="33" fillId="5" borderId="13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5" borderId="14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left"/>
    </xf>
    <xf numFmtId="0" fontId="33" fillId="0" borderId="0" xfId="0" applyFont="1" applyBorder="1" applyAlignment="1">
      <alignment vertical="center"/>
    </xf>
    <xf numFmtId="6" fontId="33" fillId="0" borderId="0" xfId="0" applyNumberFormat="1" applyFont="1" applyBorder="1" applyAlignment="1">
      <alignment vertical="center"/>
    </xf>
    <xf numFmtId="6" fontId="33" fillId="2" borderId="0" xfId="0" applyNumberFormat="1" applyFont="1" applyFill="1" applyBorder="1" applyAlignment="1">
      <alignment vertical="center"/>
    </xf>
    <xf numFmtId="0" fontId="33" fillId="2" borderId="15" xfId="0" applyFont="1" applyFill="1" applyBorder="1" applyAlignment="1">
      <alignment horizontal="center"/>
    </xf>
    <xf numFmtId="0" fontId="33" fillId="2" borderId="16" xfId="0" applyFont="1" applyFill="1" applyBorder="1" applyAlignment="1">
      <alignment horizontal="center" vertical="center"/>
    </xf>
    <xf numFmtId="166" fontId="31" fillId="2" borderId="17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3" fillId="2" borderId="18" xfId="0" applyNumberFormat="1" applyFont="1" applyFill="1" applyBorder="1" applyAlignment="1">
      <alignment horizontal="center"/>
    </xf>
    <xf numFmtId="0" fontId="33" fillId="2" borderId="18" xfId="0" applyFont="1" applyFill="1" applyBorder="1" applyAlignment="1">
      <alignment horizontal="center" vertical="center"/>
    </xf>
    <xf numFmtId="0" fontId="33" fillId="2" borderId="19" xfId="0" applyFont="1" applyFill="1" applyBorder="1" applyAlignment="1">
      <alignment vertical="center"/>
    </xf>
    <xf numFmtId="0" fontId="33" fillId="2" borderId="17" xfId="0" applyFont="1" applyFill="1" applyBorder="1" applyAlignment="1">
      <alignment horizontal="center" vertical="center"/>
    </xf>
    <xf numFmtId="0" fontId="33" fillId="2" borderId="15" xfId="0" applyNumberFormat="1" applyFont="1" applyFill="1" applyBorder="1" applyAlignment="1">
      <alignment horizontal="center"/>
    </xf>
    <xf numFmtId="0" fontId="33" fillId="2" borderId="15" xfId="0" applyFont="1" applyFill="1" applyBorder="1" applyAlignment="1">
      <alignment horizontal="center" vertical="center"/>
    </xf>
    <xf numFmtId="166" fontId="33" fillId="2" borderId="0" xfId="0" applyNumberFormat="1" applyFont="1" applyFill="1" applyBorder="1" applyAlignment="1">
      <alignment vertical="center"/>
    </xf>
    <xf numFmtId="0" fontId="33" fillId="2" borderId="20" xfId="0" applyFont="1" applyFill="1" applyBorder="1" applyAlignment="1">
      <alignment horizontal="center"/>
    </xf>
    <xf numFmtId="0" fontId="33" fillId="2" borderId="16" xfId="0" applyFont="1" applyFill="1" applyBorder="1" applyAlignment="1">
      <alignment horizontal="center"/>
    </xf>
    <xf numFmtId="166" fontId="31" fillId="2" borderId="16" xfId="0" applyNumberFormat="1" applyFont="1" applyFill="1" applyBorder="1" applyAlignment="1">
      <alignment vertical="center"/>
    </xf>
    <xf numFmtId="49" fontId="33" fillId="2" borderId="20" xfId="0" applyNumberFormat="1" applyFont="1" applyFill="1" applyBorder="1" applyAlignment="1">
      <alignment horizontal="center"/>
    </xf>
    <xf numFmtId="0" fontId="0" fillId="2" borderId="18" xfId="0" applyFill="1" applyBorder="1"/>
    <xf numFmtId="0" fontId="33" fillId="2" borderId="21" xfId="0" applyFont="1" applyFill="1" applyBorder="1" applyAlignment="1">
      <alignment vertical="center"/>
    </xf>
    <xf numFmtId="0" fontId="33" fillId="2" borderId="16" xfId="0" applyFont="1" applyFill="1" applyBorder="1" applyAlignment="1">
      <alignment vertical="center"/>
    </xf>
    <xf numFmtId="0" fontId="33" fillId="2" borderId="18" xfId="0" applyFont="1" applyFill="1" applyBorder="1" applyAlignment="1">
      <alignment horizontal="center"/>
    </xf>
    <xf numFmtId="0" fontId="33" fillId="2" borderId="21" xfId="0" applyFont="1" applyFill="1" applyBorder="1" applyAlignment="1">
      <alignment horizontal="center" vertical="center"/>
    </xf>
    <xf numFmtId="166" fontId="31" fillId="2" borderId="19" xfId="0" applyNumberFormat="1" applyFont="1" applyFill="1" applyBorder="1" applyAlignment="1">
      <alignment vertical="center"/>
    </xf>
    <xf numFmtId="0" fontId="33" fillId="2" borderId="19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/>
    </xf>
    <xf numFmtId="49" fontId="33" fillId="2" borderId="15" xfId="0" applyNumberFormat="1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2" borderId="21" xfId="0" applyFont="1" applyFill="1" applyBorder="1" applyAlignment="1">
      <alignment horizontal="center"/>
    </xf>
    <xf numFmtId="0" fontId="33" fillId="2" borderId="19" xfId="0" applyFont="1" applyFill="1" applyBorder="1" applyAlignment="1">
      <alignment horizontal="center"/>
    </xf>
    <xf numFmtId="166" fontId="31" fillId="2" borderId="18" xfId="0" applyNumberFormat="1" applyFont="1" applyFill="1" applyBorder="1" applyAlignment="1">
      <alignment vertical="center"/>
    </xf>
    <xf numFmtId="0" fontId="0" fillId="2" borderId="23" xfId="0" applyFill="1" applyBorder="1" applyAlignment="1">
      <alignment horizontal="center"/>
    </xf>
    <xf numFmtId="0" fontId="33" fillId="2" borderId="23" xfId="0" applyFont="1" applyFill="1" applyBorder="1" applyAlignment="1">
      <alignment horizontal="center" vertical="center"/>
    </xf>
    <xf numFmtId="0" fontId="33" fillId="2" borderId="18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33" fillId="2" borderId="0" xfId="0" applyFont="1" applyFill="1" applyBorder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166" fontId="31" fillId="2" borderId="15" xfId="0" applyNumberFormat="1" applyFont="1" applyFill="1" applyBorder="1" applyAlignment="1">
      <alignment vertical="center"/>
    </xf>
    <xf numFmtId="0" fontId="33" fillId="2" borderId="25" xfId="0" applyFont="1" applyFill="1" applyBorder="1" applyAlignment="1">
      <alignment horizontal="center" vertical="center"/>
    </xf>
    <xf numFmtId="166" fontId="31" fillId="2" borderId="25" xfId="0" applyNumberFormat="1" applyFont="1" applyFill="1" applyBorder="1" applyAlignment="1">
      <alignment vertical="center"/>
    </xf>
    <xf numFmtId="0" fontId="33" fillId="2" borderId="25" xfId="0" applyFont="1" applyFill="1" applyBorder="1" applyAlignment="1">
      <alignment vertical="center"/>
    </xf>
    <xf numFmtId="0" fontId="0" fillId="0" borderId="0" xfId="0" applyBorder="1"/>
    <xf numFmtId="0" fontId="0" fillId="0" borderId="26" xfId="0" applyBorder="1"/>
    <xf numFmtId="0" fontId="28" fillId="2" borderId="15" xfId="0" applyFont="1" applyFill="1" applyBorder="1" applyAlignment="1">
      <alignment horizontal="center"/>
    </xf>
    <xf numFmtId="0" fontId="34" fillId="2" borderId="19" xfId="0" applyFont="1" applyFill="1" applyBorder="1" applyAlignment="1">
      <alignment horizontal="right"/>
    </xf>
    <xf numFmtId="0" fontId="35" fillId="2" borderId="0" xfId="0" applyFont="1" applyFill="1"/>
    <xf numFmtId="0" fontId="33" fillId="2" borderId="24" xfId="0" applyFont="1" applyFill="1" applyBorder="1" applyAlignment="1">
      <alignment horizontal="center"/>
    </xf>
    <xf numFmtId="166" fontId="31" fillId="2" borderId="24" xfId="0" applyNumberFormat="1" applyFont="1" applyFill="1" applyBorder="1" applyAlignment="1">
      <alignment vertical="center"/>
    </xf>
    <xf numFmtId="0" fontId="0" fillId="0" borderId="18" xfId="0" applyBorder="1"/>
    <xf numFmtId="0" fontId="0" fillId="0" borderId="19" xfId="0" applyBorder="1"/>
    <xf numFmtId="0" fontId="0" fillId="0" borderId="24" xfId="0" applyBorder="1"/>
    <xf numFmtId="0" fontId="0" fillId="0" borderId="25" xfId="0" applyBorder="1"/>
    <xf numFmtId="49" fontId="33" fillId="2" borderId="24" xfId="0" applyNumberFormat="1" applyFont="1" applyFill="1" applyBorder="1" applyAlignment="1">
      <alignment horizontal="center"/>
    </xf>
    <xf numFmtId="0" fontId="0" fillId="0" borderId="21" xfId="0" applyBorder="1"/>
    <xf numFmtId="0" fontId="34" fillId="2" borderId="16" xfId="0" applyFont="1" applyFill="1" applyBorder="1" applyAlignment="1">
      <alignment horizontal="right" vertical="center"/>
    </xf>
    <xf numFmtId="166" fontId="31" fillId="5" borderId="17" xfId="0" applyNumberFormat="1" applyFont="1" applyFill="1" applyBorder="1" applyAlignment="1">
      <alignment vertical="center"/>
    </xf>
    <xf numFmtId="166" fontId="31" fillId="5" borderId="16" xfId="0" applyNumberFormat="1" applyFont="1" applyFill="1" applyBorder="1" applyAlignment="1">
      <alignment vertical="center"/>
    </xf>
    <xf numFmtId="166" fontId="33" fillId="2" borderId="19" xfId="0" applyNumberFormat="1" applyFont="1" applyFill="1" applyBorder="1" applyAlignment="1">
      <alignment vertical="center"/>
    </xf>
    <xf numFmtId="6" fontId="33" fillId="2" borderId="19" xfId="0" applyNumberFormat="1" applyFont="1" applyFill="1" applyBorder="1" applyAlignment="1">
      <alignment vertical="center"/>
    </xf>
    <xf numFmtId="6" fontId="33" fillId="2" borderId="18" xfId="0" applyNumberFormat="1" applyFont="1" applyFill="1" applyBorder="1" applyAlignment="1">
      <alignment vertical="center"/>
    </xf>
    <xf numFmtId="0" fontId="22" fillId="2" borderId="0" xfId="1" applyFont="1" applyFill="1" applyAlignment="1" applyProtection="1">
      <alignment horizontal="right"/>
    </xf>
    <xf numFmtId="0" fontId="33" fillId="2" borderId="30" xfId="0" applyFont="1" applyFill="1" applyBorder="1" applyAlignment="1">
      <alignment horizontal="center"/>
    </xf>
    <xf numFmtId="0" fontId="34" fillId="2" borderId="31" xfId="0" applyFont="1" applyFill="1" applyBorder="1" applyAlignment="1">
      <alignment horizontal="right" vertical="center"/>
    </xf>
    <xf numFmtId="166" fontId="33" fillId="2" borderId="18" xfId="0" applyNumberFormat="1" applyFont="1" applyFill="1" applyBorder="1" applyAlignment="1">
      <alignment vertical="center"/>
    </xf>
    <xf numFmtId="166" fontId="33" fillId="2" borderId="15" xfId="0" applyNumberFormat="1" applyFont="1" applyFill="1" applyBorder="1" applyAlignment="1">
      <alignment vertical="center"/>
    </xf>
    <xf numFmtId="0" fontId="33" fillId="2" borderId="32" xfId="0" applyFont="1" applyFill="1" applyBorder="1" applyAlignment="1">
      <alignment vertical="center"/>
    </xf>
    <xf numFmtId="0" fontId="8" fillId="2" borderId="0" xfId="0" applyFont="1" applyFill="1" applyAlignment="1">
      <alignment horizontal="left"/>
    </xf>
    <xf numFmtId="0" fontId="26" fillId="2" borderId="0" xfId="0" applyFont="1" applyFill="1" applyAlignment="1">
      <alignment horizontal="right"/>
    </xf>
    <xf numFmtId="0" fontId="21" fillId="2" borderId="0" xfId="1" applyFont="1" applyFill="1" applyAlignment="1" applyProtection="1">
      <alignment horizontal="right"/>
    </xf>
    <xf numFmtId="0" fontId="22" fillId="2" borderId="0" xfId="1" applyFont="1" applyFill="1" applyAlignment="1" applyProtection="1">
      <alignment horizontal="right"/>
    </xf>
    <xf numFmtId="0" fontId="39" fillId="6" borderId="27" xfId="0" applyFont="1" applyFill="1" applyBorder="1" applyAlignment="1">
      <alignment horizontal="center" vertical="center"/>
    </xf>
    <xf numFmtId="0" fontId="39" fillId="6" borderId="23" xfId="0" applyFont="1" applyFill="1" applyBorder="1" applyAlignment="1">
      <alignment horizontal="center" vertical="center"/>
    </xf>
    <xf numFmtId="0" fontId="39" fillId="6" borderId="21" xfId="0" applyFont="1" applyFill="1" applyBorder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6" borderId="18" xfId="0" applyFont="1" applyFill="1" applyBorder="1" applyAlignment="1">
      <alignment horizontal="center"/>
    </xf>
    <xf numFmtId="0" fontId="39" fillId="6" borderId="21" xfId="0" applyFont="1" applyFill="1" applyBorder="1" applyAlignment="1">
      <alignment horizontal="center" vertical="center"/>
    </xf>
    <xf numFmtId="0" fontId="39" fillId="6" borderId="0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38" fillId="2" borderId="0" xfId="0" applyFont="1" applyFill="1" applyAlignment="1">
      <alignment horizontal="right"/>
    </xf>
    <xf numFmtId="0" fontId="0" fillId="0" borderId="0" xfId="0" applyBorder="1" applyAlignment="1">
      <alignment horizontal="left" wrapText="1"/>
    </xf>
    <xf numFmtId="0" fontId="0" fillId="2" borderId="27" xfId="0" applyFill="1" applyBorder="1" applyAlignment="1">
      <alignment horizontal="center"/>
    </xf>
    <xf numFmtId="0" fontId="37" fillId="2" borderId="23" xfId="0" applyFont="1" applyFill="1" applyBorder="1" applyAlignment="1">
      <alignment horizontal="right" vertical="center"/>
    </xf>
    <xf numFmtId="0" fontId="37" fillId="2" borderId="24" xfId="0" applyFont="1" applyFill="1" applyBorder="1" applyAlignment="1">
      <alignment horizontal="right" vertical="center"/>
    </xf>
    <xf numFmtId="0" fontId="40" fillId="6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right" vertical="center"/>
    </xf>
    <xf numFmtId="0" fontId="37" fillId="2" borderId="18" xfId="0" applyFont="1" applyFill="1" applyBorder="1" applyAlignment="1">
      <alignment horizontal="right" vertical="center"/>
    </xf>
    <xf numFmtId="0" fontId="39" fillId="6" borderId="28" xfId="0" applyFont="1" applyFill="1" applyBorder="1" applyAlignment="1">
      <alignment horizontal="center"/>
    </xf>
    <xf numFmtId="0" fontId="39" fillId="6" borderId="26" xfId="0" applyFont="1" applyFill="1" applyBorder="1" applyAlignment="1">
      <alignment horizontal="center"/>
    </xf>
    <xf numFmtId="0" fontId="41" fillId="6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vertical="center"/>
    </xf>
    <xf numFmtId="0" fontId="42" fillId="2" borderId="18" xfId="0" applyFont="1" applyFill="1" applyBorder="1" applyAlignment="1">
      <alignment horizontal="right" vertical="center"/>
    </xf>
    <xf numFmtId="0" fontId="43" fillId="6" borderId="0" xfId="0" applyFont="1" applyFill="1" applyBorder="1" applyAlignment="1">
      <alignment horizontal="center"/>
    </xf>
    <xf numFmtId="0" fontId="42" fillId="2" borderId="29" xfId="0" applyFont="1" applyFill="1" applyBorder="1" applyAlignment="1">
      <alignment horizontal="right" vertical="center"/>
    </xf>
    <xf numFmtId="0" fontId="42" fillId="2" borderId="15" xfId="0" applyFont="1" applyFill="1" applyBorder="1" applyAlignment="1">
      <alignment horizontal="right" vertical="center"/>
    </xf>
    <xf numFmtId="0" fontId="42" fillId="2" borderId="23" xfId="0" applyFont="1" applyFill="1" applyBorder="1" applyAlignment="1">
      <alignment horizontal="right" vertical="center"/>
    </xf>
    <xf numFmtId="0" fontId="42" fillId="2" borderId="24" xfId="0" applyFont="1" applyFill="1" applyBorder="1" applyAlignment="1">
      <alignment horizontal="right" vertical="center"/>
    </xf>
    <xf numFmtId="0" fontId="43" fillId="6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49" fontId="36" fillId="7" borderId="4" xfId="2" applyNumberFormat="1" applyFont="1" applyFill="1" applyBorder="1" applyAlignment="1">
      <alignment horizontal="center" vertical="center"/>
    </xf>
    <xf numFmtId="49" fontId="36" fillId="7" borderId="3" xfId="2" applyNumberFormat="1" applyFont="1" applyFill="1" applyBorder="1" applyAlignment="1">
      <alignment horizontal="center" vertical="center"/>
    </xf>
    <xf numFmtId="49" fontId="36" fillId="7" borderId="2" xfId="2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2" borderId="0" xfId="1" applyFill="1" applyAlignment="1" applyProtection="1">
      <alignment horizontal="right"/>
    </xf>
    <xf numFmtId="0" fontId="12" fillId="2" borderId="0" xfId="1" applyFill="1" applyAlignment="1" applyProtection="1">
      <alignment horizontal="right"/>
    </xf>
  </cellXfs>
  <cellStyles count="3">
    <cellStyle name="Гиперссылка" xfId="1" builtinId="8"/>
    <cellStyle name="Обычный" xfId="0" builtinId="0"/>
    <cellStyle name="Обычный_Арго_краткое_описание" xfId="2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166" formatCode="#,##0&quot;р.&quot;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166" formatCode="#,##0&quot;р.&quot;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&quot;р.&quot;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0"/>
        </left>
        <right style="thin">
          <color indexed="0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wmf"/><Relationship Id="rId13" Type="http://schemas.openxmlformats.org/officeDocument/2006/relationships/image" Target="../media/image1.jpeg"/><Relationship Id="rId3" Type="http://schemas.openxmlformats.org/officeDocument/2006/relationships/image" Target="../media/image4.wmf"/><Relationship Id="rId7" Type="http://schemas.openxmlformats.org/officeDocument/2006/relationships/image" Target="../media/image8.wmf"/><Relationship Id="rId12" Type="http://schemas.openxmlformats.org/officeDocument/2006/relationships/image" Target="../media/image13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11" Type="http://schemas.openxmlformats.org/officeDocument/2006/relationships/image" Target="../media/image12.wmf"/><Relationship Id="rId5" Type="http://schemas.openxmlformats.org/officeDocument/2006/relationships/image" Target="../media/image6.wmf"/><Relationship Id="rId10" Type="http://schemas.openxmlformats.org/officeDocument/2006/relationships/image" Target="../media/image11.wmf"/><Relationship Id="rId4" Type="http://schemas.openxmlformats.org/officeDocument/2006/relationships/image" Target="../media/image5.wmf"/><Relationship Id="rId9" Type="http://schemas.openxmlformats.org/officeDocument/2006/relationships/image" Target="../media/image10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wmf"/><Relationship Id="rId13" Type="http://schemas.openxmlformats.org/officeDocument/2006/relationships/image" Target="../media/image1.jpeg"/><Relationship Id="rId3" Type="http://schemas.openxmlformats.org/officeDocument/2006/relationships/image" Target="../media/image16.wmf"/><Relationship Id="rId7" Type="http://schemas.openxmlformats.org/officeDocument/2006/relationships/image" Target="../media/image20.wmf"/><Relationship Id="rId12" Type="http://schemas.openxmlformats.org/officeDocument/2006/relationships/image" Target="../media/image25.wmf"/><Relationship Id="rId2" Type="http://schemas.openxmlformats.org/officeDocument/2006/relationships/image" Target="../media/image15.wmf"/><Relationship Id="rId1" Type="http://schemas.openxmlformats.org/officeDocument/2006/relationships/image" Target="../media/image14.wmf"/><Relationship Id="rId6" Type="http://schemas.openxmlformats.org/officeDocument/2006/relationships/image" Target="../media/image19.wmf"/><Relationship Id="rId11" Type="http://schemas.openxmlformats.org/officeDocument/2006/relationships/image" Target="../media/image24.wmf"/><Relationship Id="rId5" Type="http://schemas.openxmlformats.org/officeDocument/2006/relationships/image" Target="../media/image18.wmf"/><Relationship Id="rId10" Type="http://schemas.openxmlformats.org/officeDocument/2006/relationships/image" Target="../media/image23.wmf"/><Relationship Id="rId4" Type="http://schemas.openxmlformats.org/officeDocument/2006/relationships/image" Target="../media/image17.wmf"/><Relationship Id="rId9" Type="http://schemas.openxmlformats.org/officeDocument/2006/relationships/image" Target="../media/image22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wmf"/><Relationship Id="rId13" Type="http://schemas.openxmlformats.org/officeDocument/2006/relationships/image" Target="../media/image1.jpeg"/><Relationship Id="rId3" Type="http://schemas.openxmlformats.org/officeDocument/2006/relationships/image" Target="../media/image28.wmf"/><Relationship Id="rId7" Type="http://schemas.openxmlformats.org/officeDocument/2006/relationships/image" Target="../media/image32.wmf"/><Relationship Id="rId12" Type="http://schemas.openxmlformats.org/officeDocument/2006/relationships/image" Target="../media/image37.wmf"/><Relationship Id="rId2" Type="http://schemas.openxmlformats.org/officeDocument/2006/relationships/image" Target="../media/image27.wmf"/><Relationship Id="rId1" Type="http://schemas.openxmlformats.org/officeDocument/2006/relationships/image" Target="../media/image26.wmf"/><Relationship Id="rId6" Type="http://schemas.openxmlformats.org/officeDocument/2006/relationships/image" Target="../media/image31.wmf"/><Relationship Id="rId11" Type="http://schemas.openxmlformats.org/officeDocument/2006/relationships/image" Target="../media/image36.wmf"/><Relationship Id="rId5" Type="http://schemas.openxmlformats.org/officeDocument/2006/relationships/image" Target="../media/image30.wmf"/><Relationship Id="rId10" Type="http://schemas.openxmlformats.org/officeDocument/2006/relationships/image" Target="../media/image35.wmf"/><Relationship Id="rId4" Type="http://schemas.openxmlformats.org/officeDocument/2006/relationships/image" Target="../media/image29.wmf"/><Relationship Id="rId9" Type="http://schemas.openxmlformats.org/officeDocument/2006/relationships/image" Target="../media/image34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wmf"/><Relationship Id="rId13" Type="http://schemas.openxmlformats.org/officeDocument/2006/relationships/image" Target="../media/image50.wmf"/><Relationship Id="rId3" Type="http://schemas.openxmlformats.org/officeDocument/2006/relationships/image" Target="../media/image40.wmf"/><Relationship Id="rId7" Type="http://schemas.openxmlformats.org/officeDocument/2006/relationships/image" Target="../media/image44.wmf"/><Relationship Id="rId12" Type="http://schemas.openxmlformats.org/officeDocument/2006/relationships/image" Target="../media/image49.wmf"/><Relationship Id="rId2" Type="http://schemas.openxmlformats.org/officeDocument/2006/relationships/image" Target="../media/image39.wmf"/><Relationship Id="rId1" Type="http://schemas.openxmlformats.org/officeDocument/2006/relationships/image" Target="../media/image38.wmf"/><Relationship Id="rId6" Type="http://schemas.openxmlformats.org/officeDocument/2006/relationships/image" Target="../media/image43.wmf"/><Relationship Id="rId11" Type="http://schemas.openxmlformats.org/officeDocument/2006/relationships/image" Target="../media/image48.wmf"/><Relationship Id="rId5" Type="http://schemas.openxmlformats.org/officeDocument/2006/relationships/image" Target="../media/image42.wmf"/><Relationship Id="rId10" Type="http://schemas.openxmlformats.org/officeDocument/2006/relationships/image" Target="../media/image47.wmf"/><Relationship Id="rId4" Type="http://schemas.openxmlformats.org/officeDocument/2006/relationships/image" Target="../media/image41.wmf"/><Relationship Id="rId9" Type="http://schemas.openxmlformats.org/officeDocument/2006/relationships/image" Target="../media/image46.wmf"/><Relationship Id="rId1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85725</xdr:rowOff>
    </xdr:from>
    <xdr:to>
      <xdr:col>1</xdr:col>
      <xdr:colOff>1797009</xdr:colOff>
      <xdr:row>3</xdr:row>
      <xdr:rowOff>19050</xdr:rowOff>
    </xdr:to>
    <xdr:pic>
      <xdr:nvPicPr>
        <xdr:cNvPr id="4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725"/>
          <a:ext cx="22256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18</xdr:row>
      <xdr:rowOff>28574</xdr:rowOff>
    </xdr:from>
    <xdr:to>
      <xdr:col>0</xdr:col>
      <xdr:colOff>1802605</xdr:colOff>
      <xdr:row>22</xdr:row>
      <xdr:rowOff>228600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82" t="18486" r="20488" b="21318"/>
        <a:stretch/>
      </xdr:blipFill>
      <xdr:spPr>
        <a:xfrm>
          <a:off x="219074" y="4619624"/>
          <a:ext cx="1583531" cy="1266826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18</xdr:row>
      <xdr:rowOff>23691</xdr:rowOff>
    </xdr:from>
    <xdr:to>
      <xdr:col>5</xdr:col>
      <xdr:colOff>1733550</xdr:colOff>
      <xdr:row>22</xdr:row>
      <xdr:rowOff>228601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3" t="21109" r="23697" b="21465"/>
        <a:stretch/>
      </xdr:blipFill>
      <xdr:spPr>
        <a:xfrm>
          <a:off x="5762625" y="4614741"/>
          <a:ext cx="1562100" cy="127171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24</xdr:row>
      <xdr:rowOff>35656</xdr:rowOff>
    </xdr:from>
    <xdr:to>
      <xdr:col>0</xdr:col>
      <xdr:colOff>1657350</xdr:colOff>
      <xdr:row>28</xdr:row>
      <xdr:rowOff>244057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94" t="29700" r="33559" b="29527"/>
        <a:stretch/>
      </xdr:blipFill>
      <xdr:spPr>
        <a:xfrm>
          <a:off x="266700" y="6226906"/>
          <a:ext cx="1390650" cy="1275201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24</xdr:row>
      <xdr:rowOff>161927</xdr:rowOff>
    </xdr:from>
    <xdr:to>
      <xdr:col>5</xdr:col>
      <xdr:colOff>1628775</xdr:colOff>
      <xdr:row>28</xdr:row>
      <xdr:rowOff>90349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95" t="33559" r="32678" b="33553"/>
        <a:stretch/>
      </xdr:blipFill>
      <xdr:spPr>
        <a:xfrm>
          <a:off x="5838826" y="6353177"/>
          <a:ext cx="1381124" cy="99522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28576</xdr:rowOff>
    </xdr:from>
    <xdr:to>
      <xdr:col>1</xdr:col>
      <xdr:colOff>38101</xdr:colOff>
      <xdr:row>34</xdr:row>
      <xdr:rowOff>215199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0" t="20135" r="11412" b="20129"/>
        <a:stretch/>
      </xdr:blipFill>
      <xdr:spPr>
        <a:xfrm>
          <a:off x="28575" y="7820026"/>
          <a:ext cx="1971676" cy="1253423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30</xdr:row>
      <xdr:rowOff>29471</xdr:rowOff>
    </xdr:from>
    <xdr:to>
      <xdr:col>5</xdr:col>
      <xdr:colOff>1638299</xdr:colOff>
      <xdr:row>34</xdr:row>
      <xdr:rowOff>228601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30" t="26008" r="31671" b="25835"/>
        <a:stretch/>
      </xdr:blipFill>
      <xdr:spPr>
        <a:xfrm>
          <a:off x="5915025" y="7820921"/>
          <a:ext cx="1314449" cy="12659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36</xdr:row>
      <xdr:rowOff>28576</xdr:rowOff>
    </xdr:from>
    <xdr:to>
      <xdr:col>0</xdr:col>
      <xdr:colOff>1695449</xdr:colOff>
      <xdr:row>40</xdr:row>
      <xdr:rowOff>225129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98" t="26008" r="33937" b="25332"/>
        <a:stretch/>
      </xdr:blipFill>
      <xdr:spPr>
        <a:xfrm>
          <a:off x="571500" y="9420226"/>
          <a:ext cx="1123949" cy="1263353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36</xdr:row>
      <xdr:rowOff>19050</xdr:rowOff>
    </xdr:from>
    <xdr:to>
      <xdr:col>5</xdr:col>
      <xdr:colOff>1609725</xdr:colOff>
      <xdr:row>40</xdr:row>
      <xdr:rowOff>225640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72" t="25337" r="32930" b="25164"/>
        <a:stretch/>
      </xdr:blipFill>
      <xdr:spPr>
        <a:xfrm>
          <a:off x="6048375" y="9410700"/>
          <a:ext cx="1152525" cy="127339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42</xdr:row>
      <xdr:rowOff>28576</xdr:rowOff>
    </xdr:from>
    <xdr:to>
      <xdr:col>0</xdr:col>
      <xdr:colOff>1914525</xdr:colOff>
      <xdr:row>46</xdr:row>
      <xdr:rowOff>250998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9" t="24330" r="26512" b="23150"/>
        <a:stretch/>
      </xdr:blipFill>
      <xdr:spPr>
        <a:xfrm>
          <a:off x="390525" y="11020426"/>
          <a:ext cx="1524000" cy="1289222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42</xdr:row>
      <xdr:rowOff>57150</xdr:rowOff>
    </xdr:from>
    <xdr:to>
      <xdr:col>5</xdr:col>
      <xdr:colOff>1806103</xdr:colOff>
      <xdr:row>46</xdr:row>
      <xdr:rowOff>238125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3" t="25001" r="27267" b="24157"/>
        <a:stretch/>
      </xdr:blipFill>
      <xdr:spPr>
        <a:xfrm>
          <a:off x="5943601" y="11049000"/>
          <a:ext cx="145367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48</xdr:row>
      <xdr:rowOff>190502</xdr:rowOff>
    </xdr:from>
    <xdr:to>
      <xdr:col>0</xdr:col>
      <xdr:colOff>1390650</xdr:colOff>
      <xdr:row>52</xdr:row>
      <xdr:rowOff>145900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38" t="32552" r="39347" b="32882"/>
        <a:stretch/>
      </xdr:blipFill>
      <xdr:spPr>
        <a:xfrm>
          <a:off x="561975" y="12782552"/>
          <a:ext cx="828675" cy="1022198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48</xdr:row>
      <xdr:rowOff>76200</xdr:rowOff>
    </xdr:from>
    <xdr:to>
      <xdr:col>5</xdr:col>
      <xdr:colOff>1615524</xdr:colOff>
      <xdr:row>52</xdr:row>
      <xdr:rowOff>161926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9" t="28693" r="31545" b="28855"/>
        <a:stretch/>
      </xdr:blipFill>
      <xdr:spPr>
        <a:xfrm>
          <a:off x="5867399" y="12668250"/>
          <a:ext cx="1339300" cy="115252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0</xdr:row>
      <xdr:rowOff>152400</xdr:rowOff>
    </xdr:from>
    <xdr:to>
      <xdr:col>2</xdr:col>
      <xdr:colOff>28575</xdr:colOff>
      <xdr:row>3</xdr:row>
      <xdr:rowOff>126742</xdr:rowOff>
    </xdr:to>
    <xdr:pic>
      <xdr:nvPicPr>
        <xdr:cNvPr id="18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2895600" cy="128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18</xdr:row>
      <xdr:rowOff>19049</xdr:rowOff>
    </xdr:from>
    <xdr:to>
      <xdr:col>0</xdr:col>
      <xdr:colOff>1381125</xdr:colOff>
      <xdr:row>23</xdr:row>
      <xdr:rowOff>254540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85" t="3523" r="34943" b="3687"/>
        <a:stretch/>
      </xdr:blipFill>
      <xdr:spPr>
        <a:xfrm>
          <a:off x="714375" y="4581524"/>
          <a:ext cx="666750" cy="1568991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619124</xdr:colOff>
      <xdr:row>18</xdr:row>
      <xdr:rowOff>19051</xdr:rowOff>
    </xdr:from>
    <xdr:to>
      <xdr:col>5</xdr:col>
      <xdr:colOff>1285019</xdr:colOff>
      <xdr:row>23</xdr:row>
      <xdr:rowOff>257175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2" t="3356" r="35320" b="3184"/>
        <a:stretch/>
      </xdr:blipFill>
      <xdr:spPr>
        <a:xfrm>
          <a:off x="6219824" y="4581526"/>
          <a:ext cx="665895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722860</xdr:colOff>
      <xdr:row>25</xdr:row>
      <xdr:rowOff>7553</xdr:rowOff>
    </xdr:from>
    <xdr:to>
      <xdr:col>0</xdr:col>
      <xdr:colOff>1390650</xdr:colOff>
      <xdr:row>30</xdr:row>
      <xdr:rowOff>257175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85" t="4027" r="35321" b="3686"/>
        <a:stretch/>
      </xdr:blipFill>
      <xdr:spPr>
        <a:xfrm>
          <a:off x="722860" y="6436928"/>
          <a:ext cx="667790" cy="1583122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25</xdr:row>
      <xdr:rowOff>9525</xdr:rowOff>
    </xdr:from>
    <xdr:to>
      <xdr:col>5</xdr:col>
      <xdr:colOff>1287303</xdr:colOff>
      <xdr:row>30</xdr:row>
      <xdr:rowOff>246403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11" t="3693" r="35572" b="3351"/>
        <a:stretch/>
      </xdr:blipFill>
      <xdr:spPr>
        <a:xfrm>
          <a:off x="6238875" y="6438900"/>
          <a:ext cx="649128" cy="1570378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32</xdr:row>
      <xdr:rowOff>19051</xdr:rowOff>
    </xdr:from>
    <xdr:to>
      <xdr:col>0</xdr:col>
      <xdr:colOff>1352550</xdr:colOff>
      <xdr:row>37</xdr:row>
      <xdr:rowOff>260623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9" t="3523" r="35446" b="3184"/>
        <a:stretch/>
      </xdr:blipFill>
      <xdr:spPr>
        <a:xfrm>
          <a:off x="695326" y="8315326"/>
          <a:ext cx="657224" cy="1575072"/>
        </a:xfrm>
        <a:prstGeom prst="rect">
          <a:avLst/>
        </a:prstGeom>
      </xdr:spPr>
    </xdr:pic>
    <xdr:clientData/>
  </xdr:twoCellAnchor>
  <xdr:twoCellAnchor editAs="oneCell">
    <xdr:from>
      <xdr:col>5</xdr:col>
      <xdr:colOff>628649</xdr:colOff>
      <xdr:row>32</xdr:row>
      <xdr:rowOff>9525</xdr:rowOff>
    </xdr:from>
    <xdr:to>
      <xdr:col>5</xdr:col>
      <xdr:colOff>1285874</xdr:colOff>
      <xdr:row>37</xdr:row>
      <xdr:rowOff>260253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63" t="4028" r="35320" b="3350"/>
        <a:stretch/>
      </xdr:blipFill>
      <xdr:spPr>
        <a:xfrm>
          <a:off x="6229349" y="8305800"/>
          <a:ext cx="657225" cy="1584228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39</xdr:row>
      <xdr:rowOff>17056</xdr:rowOff>
    </xdr:from>
    <xdr:to>
      <xdr:col>0</xdr:col>
      <xdr:colOff>1343025</xdr:colOff>
      <xdr:row>44</xdr:row>
      <xdr:rowOff>247652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37" t="3859" r="35446" b="3351"/>
        <a:stretch/>
      </xdr:blipFill>
      <xdr:spPr>
        <a:xfrm>
          <a:off x="695325" y="10180231"/>
          <a:ext cx="647700" cy="1564096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39</xdr:row>
      <xdr:rowOff>15415</xdr:rowOff>
    </xdr:from>
    <xdr:to>
      <xdr:col>5</xdr:col>
      <xdr:colOff>1266825</xdr:colOff>
      <xdr:row>44</xdr:row>
      <xdr:rowOff>252872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63" t="3859" r="35446" b="3350"/>
        <a:stretch/>
      </xdr:blipFill>
      <xdr:spPr>
        <a:xfrm>
          <a:off x="6219825" y="10178590"/>
          <a:ext cx="647700" cy="157095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46</xdr:row>
      <xdr:rowOff>9525</xdr:rowOff>
    </xdr:from>
    <xdr:to>
      <xdr:col>0</xdr:col>
      <xdr:colOff>1190625</xdr:colOff>
      <xdr:row>52</xdr:row>
      <xdr:rowOff>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03" t="3859" r="41864" b="3518"/>
        <a:stretch/>
      </xdr:blipFill>
      <xdr:spPr>
        <a:xfrm>
          <a:off x="762000" y="12039600"/>
          <a:ext cx="42862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752474</xdr:colOff>
      <xdr:row>53</xdr:row>
      <xdr:rowOff>3811</xdr:rowOff>
    </xdr:from>
    <xdr:to>
      <xdr:col>0</xdr:col>
      <xdr:colOff>1181099</xdr:colOff>
      <xdr:row>58</xdr:row>
      <xdr:rowOff>247651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19" t="3691" r="40606" b="3687"/>
        <a:stretch/>
      </xdr:blipFill>
      <xdr:spPr>
        <a:xfrm>
          <a:off x="752474" y="13900786"/>
          <a:ext cx="428625" cy="1577340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781050</xdr:colOff>
      <xdr:row>46</xdr:row>
      <xdr:rowOff>9524</xdr:rowOff>
    </xdr:from>
    <xdr:to>
      <xdr:col>5</xdr:col>
      <xdr:colOff>1209675</xdr:colOff>
      <xdr:row>51</xdr:row>
      <xdr:rowOff>258197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40" t="4026" r="41109" b="3687"/>
        <a:stretch/>
      </xdr:blipFill>
      <xdr:spPr>
        <a:xfrm>
          <a:off x="6381750" y="12039599"/>
          <a:ext cx="428625" cy="1582173"/>
        </a:xfrm>
        <a:prstGeom prst="rect">
          <a:avLst/>
        </a:prstGeom>
      </xdr:spPr>
    </xdr:pic>
    <xdr:clientData/>
  </xdr:twoCellAnchor>
  <xdr:twoCellAnchor editAs="oneCell">
    <xdr:from>
      <xdr:col>5</xdr:col>
      <xdr:colOff>800099</xdr:colOff>
      <xdr:row>53</xdr:row>
      <xdr:rowOff>19050</xdr:rowOff>
    </xdr:from>
    <xdr:to>
      <xdr:col>5</xdr:col>
      <xdr:colOff>1218424</xdr:colOff>
      <xdr:row>58</xdr:row>
      <xdr:rowOff>238126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45" t="3692" r="40606" b="3517"/>
        <a:stretch/>
      </xdr:blipFill>
      <xdr:spPr>
        <a:xfrm>
          <a:off x="6400799" y="13916025"/>
          <a:ext cx="418325" cy="1552576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0</xdr:row>
      <xdr:rowOff>171450</xdr:rowOff>
    </xdr:from>
    <xdr:to>
      <xdr:col>2</xdr:col>
      <xdr:colOff>333375</xdr:colOff>
      <xdr:row>3</xdr:row>
      <xdr:rowOff>193417</xdr:rowOff>
    </xdr:to>
    <xdr:pic>
      <xdr:nvPicPr>
        <xdr:cNvPr id="16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1450"/>
          <a:ext cx="2895600" cy="128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47</xdr:row>
      <xdr:rowOff>19050</xdr:rowOff>
    </xdr:from>
    <xdr:to>
      <xdr:col>5</xdr:col>
      <xdr:colOff>1409700</xdr:colOff>
      <xdr:row>50</xdr:row>
      <xdr:rowOff>142875</xdr:rowOff>
    </xdr:to>
    <xdr:pic>
      <xdr:nvPicPr>
        <xdr:cNvPr id="9656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2315825"/>
          <a:ext cx="885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18</xdr:row>
      <xdr:rowOff>9525</xdr:rowOff>
    </xdr:from>
    <xdr:to>
      <xdr:col>0</xdr:col>
      <xdr:colOff>1157357</xdr:colOff>
      <xdr:row>23</xdr:row>
      <xdr:rowOff>257175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1" t="3859" r="42745" b="3518"/>
        <a:stretch/>
      </xdr:blipFill>
      <xdr:spPr>
        <a:xfrm>
          <a:off x="733425" y="4572000"/>
          <a:ext cx="423932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742949</xdr:colOff>
      <xdr:row>18</xdr:row>
      <xdr:rowOff>18019</xdr:rowOff>
    </xdr:from>
    <xdr:to>
      <xdr:col>5</xdr:col>
      <xdr:colOff>1162050</xdr:colOff>
      <xdr:row>23</xdr:row>
      <xdr:rowOff>247651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9" t="4028" r="39347" b="3350"/>
        <a:stretch/>
      </xdr:blipFill>
      <xdr:spPr>
        <a:xfrm>
          <a:off x="6343649" y="4580494"/>
          <a:ext cx="419101" cy="156313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25</xdr:row>
      <xdr:rowOff>0</xdr:rowOff>
    </xdr:from>
    <xdr:to>
      <xdr:col>0</xdr:col>
      <xdr:colOff>1134097</xdr:colOff>
      <xdr:row>30</xdr:row>
      <xdr:rowOff>247650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9" t="3859" r="38969" b="3853"/>
        <a:stretch/>
      </xdr:blipFill>
      <xdr:spPr>
        <a:xfrm>
          <a:off x="714374" y="6429375"/>
          <a:ext cx="419723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25</xdr:row>
      <xdr:rowOff>114300</xdr:rowOff>
    </xdr:from>
    <xdr:to>
      <xdr:col>5</xdr:col>
      <xdr:colOff>1379573</xdr:colOff>
      <xdr:row>30</xdr:row>
      <xdr:rowOff>161926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85" t="19464" r="35824" b="18788"/>
        <a:stretch/>
      </xdr:blipFill>
      <xdr:spPr>
        <a:xfrm>
          <a:off x="6124575" y="6543675"/>
          <a:ext cx="855698" cy="13811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32</xdr:row>
      <xdr:rowOff>114302</xdr:rowOff>
    </xdr:from>
    <xdr:to>
      <xdr:col>0</xdr:col>
      <xdr:colOff>1285875</xdr:colOff>
      <xdr:row>37</xdr:row>
      <xdr:rowOff>142751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11" t="19464" r="35320" b="18955"/>
        <a:stretch/>
      </xdr:blipFill>
      <xdr:spPr>
        <a:xfrm>
          <a:off x="428626" y="8410577"/>
          <a:ext cx="857249" cy="1361949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542926</xdr:colOff>
      <xdr:row>32</xdr:row>
      <xdr:rowOff>76200</xdr:rowOff>
    </xdr:from>
    <xdr:to>
      <xdr:col>5</xdr:col>
      <xdr:colOff>1413305</xdr:colOff>
      <xdr:row>37</xdr:row>
      <xdr:rowOff>142875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11" t="18961" r="35446" b="18955"/>
        <a:stretch/>
      </xdr:blipFill>
      <xdr:spPr>
        <a:xfrm>
          <a:off x="6143626" y="8372475"/>
          <a:ext cx="870379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39</xdr:row>
      <xdr:rowOff>95250</xdr:rowOff>
    </xdr:from>
    <xdr:to>
      <xdr:col>0</xdr:col>
      <xdr:colOff>1273411</xdr:colOff>
      <xdr:row>44</xdr:row>
      <xdr:rowOff>123825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37" t="19296" r="35698" b="19291"/>
        <a:stretch/>
      </xdr:blipFill>
      <xdr:spPr>
        <a:xfrm>
          <a:off x="428626" y="10258425"/>
          <a:ext cx="844785" cy="1362075"/>
        </a:xfrm>
        <a:prstGeom prst="rect">
          <a:avLst/>
        </a:prstGeom>
      </xdr:spPr>
    </xdr:pic>
    <xdr:clientData/>
  </xdr:twoCellAnchor>
  <xdr:twoCellAnchor editAs="oneCell">
    <xdr:from>
      <xdr:col>5</xdr:col>
      <xdr:colOff>723899</xdr:colOff>
      <xdr:row>39</xdr:row>
      <xdr:rowOff>0</xdr:rowOff>
    </xdr:from>
    <xdr:to>
      <xdr:col>5</xdr:col>
      <xdr:colOff>1175312</xdr:colOff>
      <xdr:row>45</xdr:row>
      <xdr:rowOff>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68" t="3859" r="40102" b="3350"/>
        <a:stretch/>
      </xdr:blipFill>
      <xdr:spPr>
        <a:xfrm>
          <a:off x="6324599" y="10163175"/>
          <a:ext cx="451413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46</xdr:row>
      <xdr:rowOff>247651</xdr:rowOff>
    </xdr:from>
    <xdr:to>
      <xdr:col>0</xdr:col>
      <xdr:colOff>1196135</xdr:colOff>
      <xdr:row>51</xdr:row>
      <xdr:rowOff>123825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42" t="19968" r="40228" b="19123"/>
        <a:stretch/>
      </xdr:blipFill>
      <xdr:spPr>
        <a:xfrm>
          <a:off x="676276" y="12277726"/>
          <a:ext cx="519859" cy="120967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54</xdr:row>
      <xdr:rowOff>200025</xdr:rowOff>
    </xdr:from>
    <xdr:to>
      <xdr:col>0</xdr:col>
      <xdr:colOff>1238251</xdr:colOff>
      <xdr:row>57</xdr:row>
      <xdr:rowOff>135414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8" t="40606" r="42241" b="40433"/>
        <a:stretch/>
      </xdr:blipFill>
      <xdr:spPr>
        <a:xfrm>
          <a:off x="457201" y="14363700"/>
          <a:ext cx="781050" cy="735489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53</xdr:row>
      <xdr:rowOff>171450</xdr:rowOff>
    </xdr:from>
    <xdr:to>
      <xdr:col>5</xdr:col>
      <xdr:colOff>1428750</xdr:colOff>
      <xdr:row>58</xdr:row>
      <xdr:rowOff>73762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96" t="29029" r="36956" b="28855"/>
        <a:stretch/>
      </xdr:blipFill>
      <xdr:spPr>
        <a:xfrm>
          <a:off x="6010275" y="14068425"/>
          <a:ext cx="1019175" cy="1235812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0</xdr:row>
      <xdr:rowOff>200025</xdr:rowOff>
    </xdr:from>
    <xdr:to>
      <xdr:col>2</xdr:col>
      <xdr:colOff>400050</xdr:colOff>
      <xdr:row>3</xdr:row>
      <xdr:rowOff>221992</xdr:rowOff>
    </xdr:to>
    <xdr:pic>
      <xdr:nvPicPr>
        <xdr:cNvPr id="17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0025"/>
          <a:ext cx="2895600" cy="128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18</xdr:row>
      <xdr:rowOff>85724</xdr:rowOff>
    </xdr:from>
    <xdr:to>
      <xdr:col>0</xdr:col>
      <xdr:colOff>1545414</xdr:colOff>
      <xdr:row>23</xdr:row>
      <xdr:rowOff>200025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2" t="27183" r="34565" b="26842"/>
        <a:stretch/>
      </xdr:blipFill>
      <xdr:spPr>
        <a:xfrm>
          <a:off x="266699" y="4648199"/>
          <a:ext cx="1278715" cy="1447801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380999</xdr:colOff>
      <xdr:row>18</xdr:row>
      <xdr:rowOff>190500</xdr:rowOff>
    </xdr:from>
    <xdr:to>
      <xdr:col>5</xdr:col>
      <xdr:colOff>1466850</xdr:colOff>
      <xdr:row>23</xdr:row>
      <xdr:rowOff>208990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47" t="29028" r="37082" b="28352"/>
        <a:stretch/>
      </xdr:blipFill>
      <xdr:spPr>
        <a:xfrm>
          <a:off x="5981699" y="4752975"/>
          <a:ext cx="1085851" cy="135199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</xdr:row>
      <xdr:rowOff>47625</xdr:rowOff>
    </xdr:from>
    <xdr:to>
      <xdr:col>0</xdr:col>
      <xdr:colOff>1479698</xdr:colOff>
      <xdr:row>30</xdr:row>
      <xdr:rowOff>200025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47" t="28357" r="37082" b="28352"/>
        <a:stretch/>
      </xdr:blipFill>
      <xdr:spPr>
        <a:xfrm>
          <a:off x="304800" y="6477000"/>
          <a:ext cx="1174898" cy="14859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26</xdr:row>
      <xdr:rowOff>38100</xdr:rowOff>
    </xdr:from>
    <xdr:to>
      <xdr:col>5</xdr:col>
      <xdr:colOff>1647825</xdr:colOff>
      <xdr:row>30</xdr:row>
      <xdr:rowOff>186703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t="32049" r="32301" b="31708"/>
        <a:stretch/>
      </xdr:blipFill>
      <xdr:spPr>
        <a:xfrm>
          <a:off x="5667375" y="6734175"/>
          <a:ext cx="1581150" cy="1215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57150</xdr:rowOff>
    </xdr:from>
    <xdr:to>
      <xdr:col>0</xdr:col>
      <xdr:colOff>1152524</xdr:colOff>
      <xdr:row>35</xdr:row>
      <xdr:rowOff>262444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89" t="33727" r="34440" b="31875"/>
        <a:stretch/>
      </xdr:blipFill>
      <xdr:spPr>
        <a:xfrm>
          <a:off x="0" y="8353425"/>
          <a:ext cx="1152524" cy="1005394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33</xdr:row>
      <xdr:rowOff>228600</xdr:rowOff>
    </xdr:from>
    <xdr:to>
      <xdr:col>0</xdr:col>
      <xdr:colOff>1764078</xdr:colOff>
      <xdr:row>37</xdr:row>
      <xdr:rowOff>171450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18" t="33727" r="36075" b="31875"/>
        <a:stretch/>
      </xdr:blipFill>
      <xdr:spPr>
        <a:xfrm>
          <a:off x="695326" y="8791575"/>
          <a:ext cx="1068752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123826</xdr:colOff>
      <xdr:row>32</xdr:row>
      <xdr:rowOff>47626</xdr:rowOff>
    </xdr:from>
    <xdr:to>
      <xdr:col>5</xdr:col>
      <xdr:colOff>1271967</xdr:colOff>
      <xdr:row>35</xdr:row>
      <xdr:rowOff>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20" t="32552" r="29784" b="31708"/>
        <a:stretch/>
      </xdr:blipFill>
      <xdr:spPr>
        <a:xfrm>
          <a:off x="5724526" y="8343901"/>
          <a:ext cx="1148141" cy="752474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34</xdr:row>
      <xdr:rowOff>247651</xdr:rowOff>
    </xdr:from>
    <xdr:to>
      <xdr:col>5</xdr:col>
      <xdr:colOff>1771650</xdr:colOff>
      <xdr:row>37</xdr:row>
      <xdr:rowOff>257511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7" t="33055" r="31545" b="31708"/>
        <a:stretch/>
      </xdr:blipFill>
      <xdr:spPr>
        <a:xfrm>
          <a:off x="6276975" y="9077326"/>
          <a:ext cx="1095375" cy="809960"/>
        </a:xfrm>
        <a:prstGeom prst="rect">
          <a:avLst/>
        </a:prstGeom>
      </xdr:spPr>
    </xdr:pic>
    <xdr:clientData/>
  </xdr:twoCellAnchor>
  <xdr:twoCellAnchor editAs="oneCell">
    <xdr:from>
      <xdr:col>0</xdr:col>
      <xdr:colOff>44562</xdr:colOff>
      <xdr:row>39</xdr:row>
      <xdr:rowOff>190500</xdr:rowOff>
    </xdr:from>
    <xdr:to>
      <xdr:col>0</xdr:col>
      <xdr:colOff>1743075</xdr:colOff>
      <xdr:row>44</xdr:row>
      <xdr:rowOff>173494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11" t="26344" r="31923" b="36070"/>
        <a:stretch/>
      </xdr:blipFill>
      <xdr:spPr>
        <a:xfrm>
          <a:off x="44562" y="10353675"/>
          <a:ext cx="1698513" cy="1316494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866775</xdr:colOff>
      <xdr:row>39</xdr:row>
      <xdr:rowOff>123825</xdr:rowOff>
    </xdr:from>
    <xdr:to>
      <xdr:col>5</xdr:col>
      <xdr:colOff>1106833</xdr:colOff>
      <xdr:row>44</xdr:row>
      <xdr:rowOff>133350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66" t="34398" r="43878" b="30869"/>
        <a:stretch/>
      </xdr:blipFill>
      <xdr:spPr>
        <a:xfrm>
          <a:off x="6467475" y="10287000"/>
          <a:ext cx="240058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46</xdr:row>
      <xdr:rowOff>190501</xdr:rowOff>
    </xdr:from>
    <xdr:to>
      <xdr:col>0</xdr:col>
      <xdr:colOff>1772891</xdr:colOff>
      <xdr:row>51</xdr:row>
      <xdr:rowOff>190501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3" t="24330" r="25002" b="24157"/>
        <a:stretch/>
      </xdr:blipFill>
      <xdr:spPr>
        <a:xfrm>
          <a:off x="57150" y="12220576"/>
          <a:ext cx="1715741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48</xdr:row>
      <xdr:rowOff>95250</xdr:rowOff>
    </xdr:from>
    <xdr:to>
      <xdr:col>5</xdr:col>
      <xdr:colOff>1619250</xdr:colOff>
      <xdr:row>50</xdr:row>
      <xdr:rowOff>65713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9" t="44801" r="38214" b="44292"/>
        <a:stretch/>
      </xdr:blipFill>
      <xdr:spPr>
        <a:xfrm>
          <a:off x="5762625" y="12658725"/>
          <a:ext cx="1457325" cy="50386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53</xdr:row>
      <xdr:rowOff>31557</xdr:rowOff>
    </xdr:from>
    <xdr:to>
      <xdr:col>5</xdr:col>
      <xdr:colOff>1771649</xdr:colOff>
      <xdr:row>58</xdr:row>
      <xdr:rowOff>212244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67" t="21142" r="25002" b="21137"/>
        <a:stretch/>
      </xdr:blipFill>
      <xdr:spPr>
        <a:xfrm>
          <a:off x="5629274" y="13928532"/>
          <a:ext cx="1743075" cy="151418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53</xdr:row>
      <xdr:rowOff>142875</xdr:rowOff>
    </xdr:from>
    <xdr:to>
      <xdr:col>0</xdr:col>
      <xdr:colOff>1590675</xdr:colOff>
      <xdr:row>58</xdr:row>
      <xdr:rowOff>190212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67" t="21142" r="25002" b="21137"/>
        <a:stretch/>
      </xdr:blipFill>
      <xdr:spPr>
        <a:xfrm>
          <a:off x="123826" y="14039850"/>
          <a:ext cx="1466849" cy="1380837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0</xdr:row>
      <xdr:rowOff>209550</xdr:rowOff>
    </xdr:from>
    <xdr:to>
      <xdr:col>2</xdr:col>
      <xdr:colOff>342900</xdr:colOff>
      <xdr:row>3</xdr:row>
      <xdr:rowOff>231517</xdr:rowOff>
    </xdr:to>
    <xdr:pic>
      <xdr:nvPicPr>
        <xdr:cNvPr id="18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09550"/>
          <a:ext cx="2895600" cy="128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1</xdr:col>
      <xdr:colOff>1644609</xdr:colOff>
      <xdr:row>3</xdr:row>
      <xdr:rowOff>142875</xdr:rowOff>
    </xdr:to>
    <xdr:pic>
      <xdr:nvPicPr>
        <xdr:cNvPr id="4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9550"/>
          <a:ext cx="22256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209550</xdr:rowOff>
    </xdr:from>
    <xdr:to>
      <xdr:col>0</xdr:col>
      <xdr:colOff>2416134</xdr:colOff>
      <xdr:row>3</xdr:row>
      <xdr:rowOff>171450</xdr:rowOff>
    </xdr:to>
    <xdr:pic>
      <xdr:nvPicPr>
        <xdr:cNvPr id="3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9550"/>
          <a:ext cx="22256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7:J56" totalsRowShown="0" headerRowDxfId="24" dataDxfId="22" headerRowBorderDxfId="23" tableBorderDxfId="21">
  <autoFilter ref="A7:J56"/>
  <tableColumns count="10">
    <tableColumn id="1" name="Код" dataDxfId="20"/>
    <tableColumn id="2" name="Наименование товаров" dataDxfId="19"/>
    <tableColumn id="3" name="Вес" dataDxfId="18"/>
    <tableColumn id="4" name="Объем" dataDxfId="17"/>
    <tableColumn id="5" name="Цена!" dataDxfId="16"/>
    <tableColumn id="6" name="Цена" dataDxfId="15"/>
    <tableColumn id="7" name="Кол-во" dataDxfId="14"/>
    <tableColumn id="8" name="Сумма" dataDxfId="13">
      <calculatedColumnFormula>IF(F8*G8=0,"",F8*G8)</calculatedColumnFormula>
    </tableColumn>
    <tableColumn id="9" name="Вес кг" dataDxfId="12">
      <calculatedColumnFormula>IF(C8*G8=0,"",C8*G8)</calculatedColumnFormula>
    </tableColumn>
    <tableColumn id="10" name="Объем куб.м." dataDxfId="11">
      <calculatedColumnFormula>IF(D8*G8=0,"",D8*G8)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Таблица3" displayName="Таблица3" ref="A7:F75" totalsRowShown="0" headerRowDxfId="10" dataDxfId="8" headerRowBorderDxfId="9" tableBorderDxfId="7" totalsRowBorderDxfId="6">
  <autoFilter ref="A7:F75"/>
  <tableColumns count="6">
    <tableColumn id="1" name="Арт" dataDxfId="5"/>
    <tableColumn id="2" name="Наименование изделий" dataDxfId="4"/>
    <tableColumn id="3" name="Кол-во пакетов" dataDxfId="3"/>
    <tableColumn id="4" name="Код пакета*" dataDxfId="2"/>
    <tableColumn id="5" name="Вес       (кг)" dataDxfId="1"/>
    <tableColumn id="6" name="Объем   (м. куб.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group-soyuz.ru/" TargetMode="External"/><Relationship Id="rId1" Type="http://schemas.openxmlformats.org/officeDocument/2006/relationships/hyperlink" Target="mailto:shtanko.soyuz@gmail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5" Type="http://schemas.openxmlformats.org/officeDocument/2006/relationships/table" Target="../tables/table2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59"/>
  <sheetViews>
    <sheetView tabSelected="1" zoomScaleNormal="100" workbookViewId="0">
      <selection activeCell="P16" sqref="P16"/>
    </sheetView>
  </sheetViews>
  <sheetFormatPr defaultRowHeight="12.75"/>
  <cols>
    <col min="1" max="1" width="8.140625" customWidth="1"/>
    <col min="2" max="2" width="47.42578125" customWidth="1"/>
    <col min="3" max="3" width="6.5703125" style="5" hidden="1" customWidth="1"/>
    <col min="4" max="4" width="9.42578125" style="5" hidden="1" customWidth="1"/>
    <col min="5" max="5" width="9.85546875" style="4" hidden="1" customWidth="1"/>
    <col min="6" max="6" width="10.85546875" style="3" bestFit="1" customWidth="1"/>
    <col min="7" max="7" width="11.140625" customWidth="1"/>
    <col min="8" max="8" width="10.5703125" style="3" customWidth="1"/>
    <col min="9" max="9" width="9" bestFit="1" customWidth="1"/>
    <col min="10" max="10" width="11.140625" customWidth="1"/>
    <col min="11" max="11" width="19.42578125" bestFit="1" customWidth="1"/>
    <col min="12" max="12" width="8.7109375" customWidth="1"/>
  </cols>
  <sheetData>
    <row r="1" spans="1:12" ht="51.75" customHeight="1">
      <c r="B1" s="35"/>
      <c r="C1" s="35"/>
      <c r="D1" s="35"/>
      <c r="E1" s="35"/>
      <c r="F1" s="35"/>
      <c r="G1" s="35"/>
      <c r="H1" s="36"/>
      <c r="I1" s="35"/>
      <c r="J1" s="35"/>
    </row>
    <row r="2" spans="1:12" ht="15.75">
      <c r="A2" s="35"/>
      <c r="B2" s="148" t="s">
        <v>413</v>
      </c>
      <c r="C2" s="148"/>
      <c r="D2" s="148"/>
      <c r="E2" s="148"/>
      <c r="F2" s="148"/>
      <c r="G2" s="148"/>
      <c r="H2" s="148"/>
      <c r="I2" s="148"/>
      <c r="J2" s="148"/>
    </row>
    <row r="3" spans="1:12" ht="15.75">
      <c r="A3" s="35"/>
      <c r="B3" s="148" t="s">
        <v>414</v>
      </c>
      <c r="C3" s="148"/>
      <c r="D3" s="148"/>
      <c r="E3" s="148"/>
      <c r="F3" s="148"/>
      <c r="G3" s="148"/>
      <c r="H3" s="148"/>
      <c r="I3" s="148"/>
      <c r="J3" s="148"/>
    </row>
    <row r="4" spans="1:12" ht="18.95" customHeight="1">
      <c r="A4" s="35"/>
      <c r="B4" s="35"/>
      <c r="C4" s="35"/>
      <c r="D4" s="184" t="s">
        <v>415</v>
      </c>
      <c r="E4" s="149"/>
      <c r="F4" s="149"/>
      <c r="G4" s="149"/>
      <c r="H4" s="149"/>
      <c r="I4" s="149"/>
      <c r="J4" s="149"/>
    </row>
    <row r="5" spans="1:12" ht="18.95" customHeight="1">
      <c r="A5" s="35"/>
      <c r="B5" s="35"/>
      <c r="C5" s="35"/>
      <c r="D5" s="35"/>
      <c r="E5" s="184" t="s">
        <v>416</v>
      </c>
      <c r="F5" s="150"/>
      <c r="G5" s="150"/>
      <c r="H5" s="150"/>
      <c r="I5" s="150"/>
      <c r="J5" s="150"/>
    </row>
    <row r="6" spans="1:12" ht="21" customHeight="1">
      <c r="A6" s="147" t="s">
        <v>412</v>
      </c>
      <c r="B6" s="147"/>
      <c r="C6" s="37"/>
      <c r="D6" s="38"/>
      <c r="E6" s="39"/>
      <c r="G6" s="6">
        <f>SUM(G8:G18,G19:G27,G28:G32,G33,G34:G42,G43:G44,G45:G50,G51:G56)</f>
        <v>0</v>
      </c>
      <c r="H6" s="16">
        <f>SUM(H8:H18,H19:H27,H28:H32,H33,H34:H42,H43:H44,H45:H50,H51:H56)</f>
        <v>0</v>
      </c>
      <c r="I6" s="6">
        <f>SUM(I8:I18,I19:I27,I28:I32,I33,I34:I42,I43:I44,I45:I50,I51:I56)</f>
        <v>0</v>
      </c>
      <c r="J6" s="6">
        <f>SUM(J8:J18,J19:J27,J28:J32,J33,J34:J42,J43:J44,J45:J50,J51:J56)</f>
        <v>0</v>
      </c>
    </row>
    <row r="7" spans="1:12" ht="27.75" customHeight="1">
      <c r="A7" s="18" t="s">
        <v>29</v>
      </c>
      <c r="B7" s="19" t="s">
        <v>0</v>
      </c>
      <c r="C7" s="20" t="s">
        <v>31</v>
      </c>
      <c r="D7" s="20" t="s">
        <v>32</v>
      </c>
      <c r="E7" s="21" t="s">
        <v>271</v>
      </c>
      <c r="F7" s="22" t="s">
        <v>30</v>
      </c>
      <c r="G7" s="20" t="s">
        <v>33</v>
      </c>
      <c r="H7" s="22" t="s">
        <v>34</v>
      </c>
      <c r="I7" s="20" t="s">
        <v>35</v>
      </c>
      <c r="J7" s="18" t="s">
        <v>36</v>
      </c>
      <c r="K7" s="8" t="s">
        <v>270</v>
      </c>
      <c r="L7" s="2">
        <v>0</v>
      </c>
    </row>
    <row r="8" spans="1:12" s="1" customFormat="1" ht="15" customHeight="1">
      <c r="A8" s="32" t="s">
        <v>106</v>
      </c>
      <c r="B8" s="23" t="s">
        <v>37</v>
      </c>
      <c r="C8" s="24">
        <v>33</v>
      </c>
      <c r="D8" s="24">
        <v>5.7000000000000002E-2</v>
      </c>
      <c r="E8" s="25">
        <v>2513</v>
      </c>
      <c r="F8" s="26">
        <v>2513</v>
      </c>
      <c r="G8" s="27"/>
      <c r="H8" s="26" t="str">
        <f t="shared" ref="H8:H34" si="0">IF(F8*G8=0,"",F8*G8)</f>
        <v/>
      </c>
      <c r="I8" s="27" t="str">
        <f t="shared" ref="I8:I34" si="1">IF(C8*G8=0,"",C8*G8)</f>
        <v/>
      </c>
      <c r="J8" s="27" t="str">
        <f t="shared" ref="J8:J34" si="2">IF(D8*G8=0,"",D8*G8)</f>
        <v/>
      </c>
    </row>
    <row r="9" spans="1:12" s="1" customFormat="1" ht="15" customHeight="1">
      <c r="A9" s="32" t="s">
        <v>105</v>
      </c>
      <c r="B9" s="23" t="s">
        <v>38</v>
      </c>
      <c r="C9" s="24">
        <v>29</v>
      </c>
      <c r="D9" s="24">
        <v>4.9000000000000002E-2</v>
      </c>
      <c r="E9" s="25">
        <v>2265</v>
      </c>
      <c r="F9" s="26">
        <v>2265</v>
      </c>
      <c r="G9" s="27"/>
      <c r="H9" s="26" t="str">
        <f t="shared" si="0"/>
        <v/>
      </c>
      <c r="I9" s="27" t="str">
        <f t="shared" si="1"/>
        <v/>
      </c>
      <c r="J9" s="27" t="str">
        <f t="shared" si="2"/>
        <v/>
      </c>
    </row>
    <row r="10" spans="1:12" s="1" customFormat="1" ht="15" customHeight="1">
      <c r="A10" s="32" t="s">
        <v>104</v>
      </c>
      <c r="B10" s="23" t="s">
        <v>39</v>
      </c>
      <c r="C10" s="24">
        <v>30</v>
      </c>
      <c r="D10" s="24">
        <v>0.05</v>
      </c>
      <c r="E10" s="25">
        <v>2243</v>
      </c>
      <c r="F10" s="26">
        <v>2243</v>
      </c>
      <c r="G10" s="27"/>
      <c r="H10" s="26" t="str">
        <f t="shared" si="0"/>
        <v/>
      </c>
      <c r="I10" s="27" t="str">
        <f t="shared" si="1"/>
        <v/>
      </c>
      <c r="J10" s="27" t="str">
        <f t="shared" si="2"/>
        <v/>
      </c>
    </row>
    <row r="11" spans="1:12" s="1" customFormat="1" ht="15" customHeight="1">
      <c r="A11" s="32" t="s">
        <v>103</v>
      </c>
      <c r="B11" s="23" t="s">
        <v>40</v>
      </c>
      <c r="C11" s="24">
        <v>26</v>
      </c>
      <c r="D11" s="24">
        <v>5.1999999999999998E-2</v>
      </c>
      <c r="E11" s="25">
        <v>1971</v>
      </c>
      <c r="F11" s="26">
        <v>1971</v>
      </c>
      <c r="G11" s="27"/>
      <c r="H11" s="26" t="str">
        <f t="shared" si="0"/>
        <v/>
      </c>
      <c r="I11" s="27" t="str">
        <f t="shared" si="1"/>
        <v/>
      </c>
      <c r="J11" s="27" t="str">
        <f t="shared" si="2"/>
        <v/>
      </c>
    </row>
    <row r="12" spans="1:12" s="1" customFormat="1" ht="15" customHeight="1">
      <c r="A12" s="33" t="s">
        <v>102</v>
      </c>
      <c r="B12" s="23" t="s">
        <v>41</v>
      </c>
      <c r="C12" s="24">
        <v>27</v>
      </c>
      <c r="D12" s="24">
        <v>0.05</v>
      </c>
      <c r="E12" s="25">
        <v>2030</v>
      </c>
      <c r="F12" s="26">
        <v>2030</v>
      </c>
      <c r="G12" s="27"/>
      <c r="H12" s="26" t="str">
        <f t="shared" si="0"/>
        <v/>
      </c>
      <c r="I12" s="27" t="str">
        <f t="shared" si="1"/>
        <v/>
      </c>
      <c r="J12" s="27" t="str">
        <f t="shared" si="2"/>
        <v/>
      </c>
    </row>
    <row r="13" spans="1:12" s="1" customFormat="1" ht="15" customHeight="1">
      <c r="A13" s="33" t="s">
        <v>101</v>
      </c>
      <c r="B13" s="23" t="s">
        <v>42</v>
      </c>
      <c r="C13" s="24">
        <v>23</v>
      </c>
      <c r="D13" s="24">
        <v>4.3999999999999997E-2</v>
      </c>
      <c r="E13" s="25">
        <v>1958</v>
      </c>
      <c r="F13" s="26">
        <v>1958</v>
      </c>
      <c r="G13" s="27"/>
      <c r="H13" s="26" t="str">
        <f t="shared" si="0"/>
        <v/>
      </c>
      <c r="I13" s="27" t="str">
        <f t="shared" si="1"/>
        <v/>
      </c>
      <c r="J13" s="27" t="str">
        <f t="shared" si="2"/>
        <v/>
      </c>
    </row>
    <row r="14" spans="1:12" s="1" customFormat="1" ht="15" customHeight="1">
      <c r="A14" s="33" t="s">
        <v>100</v>
      </c>
      <c r="B14" s="23" t="s">
        <v>43</v>
      </c>
      <c r="C14" s="24">
        <v>23.5</v>
      </c>
      <c r="D14" s="24">
        <v>0.04</v>
      </c>
      <c r="E14" s="25">
        <v>1965</v>
      </c>
      <c r="F14" s="26">
        <v>1965</v>
      </c>
      <c r="G14" s="27"/>
      <c r="H14" s="26" t="str">
        <f t="shared" si="0"/>
        <v/>
      </c>
      <c r="I14" s="27" t="str">
        <f t="shared" si="1"/>
        <v/>
      </c>
      <c r="J14" s="27" t="str">
        <f t="shared" si="2"/>
        <v/>
      </c>
    </row>
    <row r="15" spans="1:12" s="1" customFormat="1" ht="15" customHeight="1">
      <c r="A15" s="33" t="s">
        <v>99</v>
      </c>
      <c r="B15" s="23" t="s">
        <v>44</v>
      </c>
      <c r="C15" s="24">
        <v>20.5</v>
      </c>
      <c r="D15" s="24">
        <v>3.5000000000000003E-2</v>
      </c>
      <c r="E15" s="25">
        <v>1771</v>
      </c>
      <c r="F15" s="26">
        <v>1771</v>
      </c>
      <c r="G15" s="27"/>
      <c r="H15" s="26" t="str">
        <f t="shared" si="0"/>
        <v/>
      </c>
      <c r="I15" s="27" t="str">
        <f t="shared" si="1"/>
        <v/>
      </c>
      <c r="J15" s="27" t="str">
        <f t="shared" si="2"/>
        <v/>
      </c>
    </row>
    <row r="16" spans="1:12" s="1" customFormat="1" ht="15" customHeight="1">
      <c r="A16" s="33" t="s">
        <v>98</v>
      </c>
      <c r="B16" s="23" t="s">
        <v>45</v>
      </c>
      <c r="C16" s="24">
        <v>38</v>
      </c>
      <c r="D16" s="24">
        <v>0.09</v>
      </c>
      <c r="E16" s="25">
        <v>3334</v>
      </c>
      <c r="F16" s="26">
        <v>3334</v>
      </c>
      <c r="G16" s="27"/>
      <c r="H16" s="26" t="str">
        <f t="shared" si="0"/>
        <v/>
      </c>
      <c r="I16" s="27" t="str">
        <f t="shared" si="1"/>
        <v/>
      </c>
      <c r="J16" s="27" t="str">
        <f t="shared" si="2"/>
        <v/>
      </c>
    </row>
    <row r="17" spans="1:10" s="1" customFormat="1" ht="15" customHeight="1">
      <c r="A17" s="32" t="s">
        <v>97</v>
      </c>
      <c r="B17" s="23" t="s">
        <v>46</v>
      </c>
      <c r="C17" s="24">
        <v>16</v>
      </c>
      <c r="D17" s="24">
        <v>2.8000000000000001E-2</v>
      </c>
      <c r="E17" s="25">
        <v>1566</v>
      </c>
      <c r="F17" s="26">
        <v>1566</v>
      </c>
      <c r="G17" s="27"/>
      <c r="H17" s="26" t="str">
        <f t="shared" si="0"/>
        <v/>
      </c>
      <c r="I17" s="27" t="str">
        <f t="shared" si="1"/>
        <v/>
      </c>
      <c r="J17" s="27" t="str">
        <f t="shared" si="2"/>
        <v/>
      </c>
    </row>
    <row r="18" spans="1:10" s="1" customFormat="1" ht="15" customHeight="1">
      <c r="A18" s="33" t="s">
        <v>96</v>
      </c>
      <c r="B18" s="23" t="s">
        <v>47</v>
      </c>
      <c r="C18" s="24">
        <v>14</v>
      </c>
      <c r="D18" s="24">
        <v>2.9000000000000001E-2</v>
      </c>
      <c r="E18" s="25">
        <v>1456</v>
      </c>
      <c r="F18" s="26">
        <v>1456</v>
      </c>
      <c r="G18" s="27"/>
      <c r="H18" s="26" t="str">
        <f t="shared" si="0"/>
        <v/>
      </c>
      <c r="I18" s="27" t="str">
        <f t="shared" si="1"/>
        <v/>
      </c>
      <c r="J18" s="27" t="str">
        <f t="shared" si="2"/>
        <v/>
      </c>
    </row>
    <row r="19" spans="1:10" s="1" customFormat="1" ht="15" customHeight="1">
      <c r="A19" s="33" t="s">
        <v>87</v>
      </c>
      <c r="B19" s="23" t="s">
        <v>48</v>
      </c>
      <c r="C19" s="24">
        <v>19.5</v>
      </c>
      <c r="D19" s="24">
        <v>0.09</v>
      </c>
      <c r="E19" s="25">
        <v>2023</v>
      </c>
      <c r="F19" s="26">
        <v>2023</v>
      </c>
      <c r="G19" s="27"/>
      <c r="H19" s="26" t="str">
        <f t="shared" si="0"/>
        <v/>
      </c>
      <c r="I19" s="27" t="str">
        <f t="shared" si="1"/>
        <v/>
      </c>
      <c r="J19" s="27" t="str">
        <f t="shared" si="2"/>
        <v/>
      </c>
    </row>
    <row r="20" spans="1:10" s="1" customFormat="1" ht="15" customHeight="1">
      <c r="A20" s="33" t="s">
        <v>88</v>
      </c>
      <c r="B20" s="23" t="s">
        <v>49</v>
      </c>
      <c r="C20" s="24">
        <v>26</v>
      </c>
      <c r="D20" s="24">
        <v>0.11</v>
      </c>
      <c r="E20" s="25">
        <v>2670</v>
      </c>
      <c r="F20" s="26">
        <v>2670</v>
      </c>
      <c r="G20" s="27"/>
      <c r="H20" s="26" t="str">
        <f t="shared" si="0"/>
        <v/>
      </c>
      <c r="I20" s="27" t="str">
        <f t="shared" si="1"/>
        <v/>
      </c>
      <c r="J20" s="27" t="str">
        <f t="shared" si="2"/>
        <v/>
      </c>
    </row>
    <row r="21" spans="1:10" s="1" customFormat="1" ht="15" customHeight="1">
      <c r="A21" s="33" t="s">
        <v>1</v>
      </c>
      <c r="B21" s="23" t="s">
        <v>50</v>
      </c>
      <c r="C21" s="24">
        <v>3</v>
      </c>
      <c r="D21" s="24">
        <v>4.0000000000000001E-3</v>
      </c>
      <c r="E21" s="25">
        <v>380</v>
      </c>
      <c r="F21" s="26">
        <v>380</v>
      </c>
      <c r="G21" s="27"/>
      <c r="H21" s="26" t="str">
        <f t="shared" si="0"/>
        <v/>
      </c>
      <c r="I21" s="27" t="str">
        <f t="shared" si="1"/>
        <v/>
      </c>
      <c r="J21" s="27" t="str">
        <f t="shared" si="2"/>
        <v/>
      </c>
    </row>
    <row r="22" spans="1:10" s="1" customFormat="1" ht="15" customHeight="1">
      <c r="A22" s="33" t="s">
        <v>26</v>
      </c>
      <c r="B22" s="23" t="s">
        <v>51</v>
      </c>
      <c r="C22" s="24">
        <v>4.2</v>
      </c>
      <c r="D22" s="24">
        <v>8.0000000000000002E-3</v>
      </c>
      <c r="E22" s="25">
        <v>382</v>
      </c>
      <c r="F22" s="26">
        <v>382</v>
      </c>
      <c r="G22" s="27"/>
      <c r="H22" s="26" t="str">
        <f t="shared" si="0"/>
        <v/>
      </c>
      <c r="I22" s="27" t="str">
        <f t="shared" si="1"/>
        <v/>
      </c>
      <c r="J22" s="27" t="str">
        <f t="shared" si="2"/>
        <v/>
      </c>
    </row>
    <row r="23" spans="1:10" s="1" customFormat="1" ht="15" customHeight="1">
      <c r="A23" s="33" t="s">
        <v>27</v>
      </c>
      <c r="B23" s="23" t="s">
        <v>52</v>
      </c>
      <c r="C23" s="24">
        <v>4.9000000000000004</v>
      </c>
      <c r="D23" s="24">
        <v>8.9999999999999993E-3</v>
      </c>
      <c r="E23" s="25">
        <v>583</v>
      </c>
      <c r="F23" s="26">
        <v>583</v>
      </c>
      <c r="G23" s="27"/>
      <c r="H23" s="26" t="str">
        <f t="shared" si="0"/>
        <v/>
      </c>
      <c r="I23" s="27" t="str">
        <f t="shared" si="1"/>
        <v/>
      </c>
      <c r="J23" s="27" t="str">
        <f t="shared" si="2"/>
        <v/>
      </c>
    </row>
    <row r="24" spans="1:10" s="1" customFormat="1" ht="15" customHeight="1">
      <c r="A24" s="33" t="s">
        <v>2</v>
      </c>
      <c r="B24" s="23" t="s">
        <v>53</v>
      </c>
      <c r="C24" s="24">
        <v>9.1999999999999993</v>
      </c>
      <c r="D24" s="24">
        <v>1.7000000000000001E-2</v>
      </c>
      <c r="E24" s="25">
        <v>813</v>
      </c>
      <c r="F24" s="26">
        <v>813</v>
      </c>
      <c r="G24" s="27"/>
      <c r="H24" s="26" t="str">
        <f t="shared" si="0"/>
        <v/>
      </c>
      <c r="I24" s="27" t="str">
        <f t="shared" si="1"/>
        <v/>
      </c>
      <c r="J24" s="27" t="str">
        <f t="shared" si="2"/>
        <v/>
      </c>
    </row>
    <row r="25" spans="1:10" s="1" customFormat="1" ht="15" customHeight="1">
      <c r="A25" s="33" t="s">
        <v>3</v>
      </c>
      <c r="B25" s="23" t="s">
        <v>54</v>
      </c>
      <c r="C25" s="24">
        <v>7.8</v>
      </c>
      <c r="D25" s="24">
        <v>1.4E-2</v>
      </c>
      <c r="E25" s="25">
        <v>678</v>
      </c>
      <c r="F25" s="26">
        <v>678</v>
      </c>
      <c r="G25" s="27"/>
      <c r="H25" s="26" t="str">
        <f t="shared" si="0"/>
        <v/>
      </c>
      <c r="I25" s="27" t="str">
        <f t="shared" si="1"/>
        <v/>
      </c>
      <c r="J25" s="27" t="str">
        <f t="shared" si="2"/>
        <v/>
      </c>
    </row>
    <row r="26" spans="1:10" s="1" customFormat="1" ht="15" customHeight="1">
      <c r="A26" s="34" t="s">
        <v>86</v>
      </c>
      <c r="B26" s="28" t="s">
        <v>55</v>
      </c>
      <c r="C26" s="29">
        <v>19</v>
      </c>
      <c r="D26" s="30">
        <v>0.05</v>
      </c>
      <c r="E26" s="31">
        <v>1830</v>
      </c>
      <c r="F26" s="26">
        <v>1830</v>
      </c>
      <c r="G26" s="27"/>
      <c r="H26" s="26" t="str">
        <f t="shared" si="0"/>
        <v/>
      </c>
      <c r="I26" s="27" t="str">
        <f t="shared" si="1"/>
        <v/>
      </c>
      <c r="J26" s="27" t="str">
        <f t="shared" si="2"/>
        <v/>
      </c>
    </row>
    <row r="27" spans="1:10" s="1" customFormat="1" ht="15" customHeight="1">
      <c r="A27" s="34" t="s">
        <v>25</v>
      </c>
      <c r="B27" s="28" t="s">
        <v>28</v>
      </c>
      <c r="C27" s="29">
        <v>4</v>
      </c>
      <c r="D27" s="30">
        <v>6.0000000000000001E-3</v>
      </c>
      <c r="E27" s="31">
        <v>358</v>
      </c>
      <c r="F27" s="26">
        <v>358</v>
      </c>
      <c r="G27" s="27"/>
      <c r="H27" s="26" t="str">
        <f t="shared" si="0"/>
        <v/>
      </c>
      <c r="I27" s="27" t="str">
        <f t="shared" si="1"/>
        <v/>
      </c>
      <c r="J27" s="27" t="str">
        <f t="shared" si="2"/>
        <v/>
      </c>
    </row>
    <row r="28" spans="1:10" s="1" customFormat="1" ht="15" customHeight="1">
      <c r="A28" s="33" t="s">
        <v>85</v>
      </c>
      <c r="B28" s="23" t="s">
        <v>56</v>
      </c>
      <c r="C28" s="24">
        <v>4</v>
      </c>
      <c r="D28" s="24">
        <v>1.4E-2</v>
      </c>
      <c r="E28" s="25">
        <v>712</v>
      </c>
      <c r="F28" s="26">
        <v>712</v>
      </c>
      <c r="G28" s="27"/>
      <c r="H28" s="26" t="str">
        <f t="shared" si="0"/>
        <v/>
      </c>
      <c r="I28" s="27" t="str">
        <f t="shared" si="1"/>
        <v/>
      </c>
      <c r="J28" s="27" t="str">
        <f t="shared" si="2"/>
        <v/>
      </c>
    </row>
    <row r="29" spans="1:10" s="1" customFormat="1" ht="15" customHeight="1">
      <c r="A29" s="33" t="s">
        <v>84</v>
      </c>
      <c r="B29" s="23" t="s">
        <v>57</v>
      </c>
      <c r="C29" s="24">
        <v>5</v>
      </c>
      <c r="D29" s="24">
        <v>8.0000000000000002E-3</v>
      </c>
      <c r="E29" s="25">
        <v>461</v>
      </c>
      <c r="F29" s="26">
        <v>461</v>
      </c>
      <c r="G29" s="27"/>
      <c r="H29" s="26" t="str">
        <f t="shared" si="0"/>
        <v/>
      </c>
      <c r="I29" s="27" t="str">
        <f t="shared" si="1"/>
        <v/>
      </c>
      <c r="J29" s="27" t="str">
        <f t="shared" si="2"/>
        <v/>
      </c>
    </row>
    <row r="30" spans="1:10" s="1" customFormat="1" ht="15" customHeight="1">
      <c r="A30" s="33" t="s">
        <v>83</v>
      </c>
      <c r="B30" s="23" t="s">
        <v>58</v>
      </c>
      <c r="C30" s="24">
        <v>4.5</v>
      </c>
      <c r="D30" s="24">
        <v>8.9999999999999993E-3</v>
      </c>
      <c r="E30" s="25">
        <v>693</v>
      </c>
      <c r="F30" s="26">
        <v>693</v>
      </c>
      <c r="G30" s="27"/>
      <c r="H30" s="26" t="str">
        <f t="shared" si="0"/>
        <v/>
      </c>
      <c r="I30" s="27" t="str">
        <f t="shared" si="1"/>
        <v/>
      </c>
      <c r="J30" s="27" t="str">
        <f t="shared" si="2"/>
        <v/>
      </c>
    </row>
    <row r="31" spans="1:10" s="1" customFormat="1" ht="15" customHeight="1">
      <c r="A31" s="33" t="s">
        <v>22</v>
      </c>
      <c r="B31" s="23" t="s">
        <v>59</v>
      </c>
      <c r="C31" s="24">
        <v>6.5</v>
      </c>
      <c r="D31" s="24">
        <v>8.9999999999999993E-3</v>
      </c>
      <c r="E31" s="25">
        <v>1286</v>
      </c>
      <c r="F31" s="26">
        <v>1286</v>
      </c>
      <c r="G31" s="27"/>
      <c r="H31" s="26" t="str">
        <f t="shared" si="0"/>
        <v/>
      </c>
      <c r="I31" s="27" t="str">
        <f t="shared" si="1"/>
        <v/>
      </c>
      <c r="J31" s="27" t="str">
        <f t="shared" si="2"/>
        <v/>
      </c>
    </row>
    <row r="32" spans="1:10" s="1" customFormat="1" ht="15" customHeight="1">
      <c r="A32" s="33" t="s">
        <v>23</v>
      </c>
      <c r="B32" s="23" t="s">
        <v>60</v>
      </c>
      <c r="C32" s="24">
        <v>7.5</v>
      </c>
      <c r="D32" s="24">
        <v>0.01</v>
      </c>
      <c r="E32" s="25">
        <v>1427</v>
      </c>
      <c r="F32" s="26">
        <v>1427</v>
      </c>
      <c r="G32" s="27"/>
      <c r="H32" s="26" t="str">
        <f t="shared" si="0"/>
        <v/>
      </c>
      <c r="I32" s="27" t="str">
        <f t="shared" si="1"/>
        <v/>
      </c>
      <c r="J32" s="27" t="str">
        <f t="shared" si="2"/>
        <v/>
      </c>
    </row>
    <row r="33" spans="1:10" s="1" customFormat="1" ht="15" customHeight="1">
      <c r="A33" s="33" t="s">
        <v>89</v>
      </c>
      <c r="B33" s="23" t="s">
        <v>6</v>
      </c>
      <c r="C33" s="24">
        <v>10</v>
      </c>
      <c r="D33" s="24">
        <v>1.4E-2</v>
      </c>
      <c r="E33" s="25">
        <v>877</v>
      </c>
      <c r="F33" s="26">
        <v>877</v>
      </c>
      <c r="G33" s="27"/>
      <c r="H33" s="26" t="str">
        <f t="shared" si="0"/>
        <v/>
      </c>
      <c r="I33" s="27" t="str">
        <f t="shared" si="1"/>
        <v/>
      </c>
      <c r="J33" s="27" t="str">
        <f t="shared" si="2"/>
        <v/>
      </c>
    </row>
    <row r="34" spans="1:10" s="1" customFormat="1" ht="15" customHeight="1">
      <c r="A34" s="33" t="s">
        <v>8</v>
      </c>
      <c r="B34" s="23" t="s">
        <v>61</v>
      </c>
      <c r="C34" s="24">
        <v>6.5</v>
      </c>
      <c r="D34" s="24">
        <v>1.2E-2</v>
      </c>
      <c r="E34" s="25">
        <v>888</v>
      </c>
      <c r="F34" s="26">
        <v>888</v>
      </c>
      <c r="G34" s="27"/>
      <c r="H34" s="26" t="str">
        <f t="shared" si="0"/>
        <v/>
      </c>
      <c r="I34" s="27" t="str">
        <f t="shared" si="1"/>
        <v/>
      </c>
      <c r="J34" s="27" t="str">
        <f t="shared" si="2"/>
        <v/>
      </c>
    </row>
    <row r="35" spans="1:10" s="1" customFormat="1" ht="15" customHeight="1">
      <c r="A35" s="33" t="s">
        <v>7</v>
      </c>
      <c r="B35" s="23" t="s">
        <v>62</v>
      </c>
      <c r="C35" s="24">
        <v>4.5</v>
      </c>
      <c r="D35" s="24">
        <v>8.9999999999999993E-3</v>
      </c>
      <c r="E35" s="25">
        <v>659</v>
      </c>
      <c r="F35" s="26">
        <v>659</v>
      </c>
      <c r="G35" s="27"/>
      <c r="H35" s="26" t="str">
        <f t="shared" ref="H35:H56" si="3">IF(F35*G35=0,"",F35*G35)</f>
        <v/>
      </c>
      <c r="I35" s="27" t="str">
        <f t="shared" ref="I35:I56" si="4">IF(C35*G35=0,"",C35*G35)</f>
        <v/>
      </c>
      <c r="J35" s="27" t="str">
        <f t="shared" ref="J35:J56" si="5">IF(D35*G35=0,"",D35*G35)</f>
        <v/>
      </c>
    </row>
    <row r="36" spans="1:10" s="1" customFormat="1" ht="15" customHeight="1">
      <c r="A36" s="33" t="s">
        <v>9</v>
      </c>
      <c r="B36" s="23" t="s">
        <v>63</v>
      </c>
      <c r="C36" s="24">
        <v>5.5</v>
      </c>
      <c r="D36" s="24">
        <v>0.01</v>
      </c>
      <c r="E36" s="25">
        <v>779</v>
      </c>
      <c r="F36" s="26">
        <v>779</v>
      </c>
      <c r="G36" s="27"/>
      <c r="H36" s="26" t="str">
        <f t="shared" si="3"/>
        <v/>
      </c>
      <c r="I36" s="27" t="str">
        <f t="shared" si="4"/>
        <v/>
      </c>
      <c r="J36" s="27" t="str">
        <f t="shared" si="5"/>
        <v/>
      </c>
    </row>
    <row r="37" spans="1:10" s="1" customFormat="1" ht="15" customHeight="1">
      <c r="A37" s="33" t="s">
        <v>10</v>
      </c>
      <c r="B37" s="23" t="s">
        <v>64</v>
      </c>
      <c r="C37" s="24">
        <v>10</v>
      </c>
      <c r="D37" s="24">
        <v>0.02</v>
      </c>
      <c r="E37" s="25">
        <v>1258</v>
      </c>
      <c r="F37" s="26">
        <v>1258</v>
      </c>
      <c r="G37" s="27"/>
      <c r="H37" s="26" t="str">
        <f t="shared" si="3"/>
        <v/>
      </c>
      <c r="I37" s="27" t="str">
        <f t="shared" si="4"/>
        <v/>
      </c>
      <c r="J37" s="27" t="str">
        <f t="shared" si="5"/>
        <v/>
      </c>
    </row>
    <row r="38" spans="1:10" s="1" customFormat="1" ht="15" customHeight="1">
      <c r="A38" s="33" t="s">
        <v>11</v>
      </c>
      <c r="B38" s="23" t="s">
        <v>65</v>
      </c>
      <c r="C38" s="24">
        <v>6</v>
      </c>
      <c r="D38" s="24">
        <v>8.0000000000000002E-3</v>
      </c>
      <c r="E38" s="25">
        <v>670</v>
      </c>
      <c r="F38" s="26">
        <v>670</v>
      </c>
      <c r="G38" s="27"/>
      <c r="H38" s="26" t="str">
        <f t="shared" si="3"/>
        <v/>
      </c>
      <c r="I38" s="27" t="str">
        <f t="shared" si="4"/>
        <v/>
      </c>
      <c r="J38" s="27" t="str">
        <f t="shared" si="5"/>
        <v/>
      </c>
    </row>
    <row r="39" spans="1:10" s="1" customFormat="1" ht="15" customHeight="1">
      <c r="A39" s="33" t="s">
        <v>24</v>
      </c>
      <c r="B39" s="23" t="s">
        <v>66</v>
      </c>
      <c r="C39" s="24">
        <v>4.5</v>
      </c>
      <c r="D39" s="24">
        <v>6.0000000000000001E-3</v>
      </c>
      <c r="E39" s="25">
        <v>507</v>
      </c>
      <c r="F39" s="26">
        <v>507</v>
      </c>
      <c r="G39" s="27"/>
      <c r="H39" s="26" t="str">
        <f t="shared" si="3"/>
        <v/>
      </c>
      <c r="I39" s="27" t="str">
        <f t="shared" si="4"/>
        <v/>
      </c>
      <c r="J39" s="27" t="str">
        <f t="shared" si="5"/>
        <v/>
      </c>
    </row>
    <row r="40" spans="1:10" s="1" customFormat="1" ht="15" customHeight="1">
      <c r="A40" s="33" t="s">
        <v>12</v>
      </c>
      <c r="B40" s="23" t="s">
        <v>67</v>
      </c>
      <c r="C40" s="24">
        <v>10</v>
      </c>
      <c r="D40" s="24">
        <v>1.4E-2</v>
      </c>
      <c r="E40" s="25">
        <v>987</v>
      </c>
      <c r="F40" s="26">
        <v>987</v>
      </c>
      <c r="G40" s="27"/>
      <c r="H40" s="26" t="str">
        <f t="shared" si="3"/>
        <v/>
      </c>
      <c r="I40" s="27" t="str">
        <f t="shared" si="4"/>
        <v/>
      </c>
      <c r="J40" s="27" t="str">
        <f t="shared" si="5"/>
        <v/>
      </c>
    </row>
    <row r="41" spans="1:10" s="1" customFormat="1" ht="15" customHeight="1">
      <c r="A41" s="33" t="s">
        <v>13</v>
      </c>
      <c r="B41" s="23" t="s">
        <v>68</v>
      </c>
      <c r="C41" s="24">
        <v>8.5</v>
      </c>
      <c r="D41" s="24">
        <v>1.2E-2</v>
      </c>
      <c r="E41" s="25">
        <v>888</v>
      </c>
      <c r="F41" s="26">
        <v>888</v>
      </c>
      <c r="G41" s="27"/>
      <c r="H41" s="26" t="str">
        <f t="shared" si="3"/>
        <v/>
      </c>
      <c r="I41" s="27" t="str">
        <f t="shared" si="4"/>
        <v/>
      </c>
      <c r="J41" s="27" t="str">
        <f t="shared" si="5"/>
        <v/>
      </c>
    </row>
    <row r="42" spans="1:10" s="1" customFormat="1" ht="15" customHeight="1">
      <c r="A42" s="33" t="s">
        <v>14</v>
      </c>
      <c r="B42" s="23" t="s">
        <v>69</v>
      </c>
      <c r="C42" s="24">
        <v>13</v>
      </c>
      <c r="D42" s="24">
        <v>2.4E-2</v>
      </c>
      <c r="E42" s="25">
        <v>1453</v>
      </c>
      <c r="F42" s="26">
        <v>1453</v>
      </c>
      <c r="G42" s="27"/>
      <c r="H42" s="26" t="str">
        <f t="shared" si="3"/>
        <v/>
      </c>
      <c r="I42" s="27" t="str">
        <f t="shared" si="4"/>
        <v/>
      </c>
      <c r="J42" s="27" t="str">
        <f t="shared" si="5"/>
        <v/>
      </c>
    </row>
    <row r="43" spans="1:10" s="1" customFormat="1" ht="15" customHeight="1">
      <c r="A43" s="33" t="s">
        <v>15</v>
      </c>
      <c r="B43" s="23" t="s">
        <v>70</v>
      </c>
      <c r="C43" s="24">
        <v>2.5</v>
      </c>
      <c r="D43" s="24">
        <v>8.0000000000000002E-3</v>
      </c>
      <c r="E43" s="25">
        <v>500</v>
      </c>
      <c r="F43" s="26">
        <v>500</v>
      </c>
      <c r="G43" s="27"/>
      <c r="H43" s="26" t="str">
        <f t="shared" si="3"/>
        <v/>
      </c>
      <c r="I43" s="27" t="str">
        <f t="shared" si="4"/>
        <v/>
      </c>
      <c r="J43" s="27" t="str">
        <f t="shared" si="5"/>
        <v/>
      </c>
    </row>
    <row r="44" spans="1:10" s="1" customFormat="1" ht="15" customHeight="1">
      <c r="A44" s="33" t="s">
        <v>269</v>
      </c>
      <c r="B44" s="23" t="s">
        <v>5</v>
      </c>
      <c r="C44" s="24">
        <v>0.8</v>
      </c>
      <c r="D44" s="24">
        <v>1E-3</v>
      </c>
      <c r="E44" s="25">
        <v>228</v>
      </c>
      <c r="F44" s="26">
        <v>228</v>
      </c>
      <c r="G44" s="27"/>
      <c r="H44" s="26" t="str">
        <f t="shared" si="3"/>
        <v/>
      </c>
      <c r="I44" s="27" t="str">
        <f t="shared" si="4"/>
        <v/>
      </c>
      <c r="J44" s="27" t="str">
        <f t="shared" si="5"/>
        <v/>
      </c>
    </row>
    <row r="45" spans="1:10" s="1" customFormat="1" ht="15" customHeight="1">
      <c r="A45" s="33" t="s">
        <v>90</v>
      </c>
      <c r="B45" s="23" t="s">
        <v>71</v>
      </c>
      <c r="C45" s="24">
        <v>27</v>
      </c>
      <c r="D45" s="24">
        <v>6.6000000000000003E-2</v>
      </c>
      <c r="E45" s="25">
        <v>2515</v>
      </c>
      <c r="F45" s="26">
        <v>2515</v>
      </c>
      <c r="G45" s="27"/>
      <c r="H45" s="26" t="str">
        <f t="shared" si="3"/>
        <v/>
      </c>
      <c r="I45" s="27" t="str">
        <f t="shared" si="4"/>
        <v/>
      </c>
      <c r="J45" s="27" t="str">
        <f t="shared" si="5"/>
        <v/>
      </c>
    </row>
    <row r="46" spans="1:10" s="1" customFormat="1" ht="15" customHeight="1">
      <c r="A46" s="33" t="s">
        <v>91</v>
      </c>
      <c r="B46" s="23" t="s">
        <v>72</v>
      </c>
      <c r="C46" s="24">
        <v>35</v>
      </c>
      <c r="D46" s="24">
        <v>0.08</v>
      </c>
      <c r="E46" s="25">
        <v>3121</v>
      </c>
      <c r="F46" s="26">
        <v>3121</v>
      </c>
      <c r="G46" s="27"/>
      <c r="H46" s="26" t="str">
        <f t="shared" si="3"/>
        <v/>
      </c>
      <c r="I46" s="27" t="str">
        <f t="shared" si="4"/>
        <v/>
      </c>
      <c r="J46" s="27" t="str">
        <f t="shared" si="5"/>
        <v/>
      </c>
    </row>
    <row r="47" spans="1:10" s="1" customFormat="1" ht="15" customHeight="1">
      <c r="A47" s="33" t="s">
        <v>92</v>
      </c>
      <c r="B47" s="23" t="s">
        <v>73</v>
      </c>
      <c r="C47" s="24">
        <v>24</v>
      </c>
      <c r="D47" s="24">
        <v>4.9000000000000002E-2</v>
      </c>
      <c r="E47" s="25">
        <v>1954</v>
      </c>
      <c r="F47" s="26">
        <v>1954</v>
      </c>
      <c r="G47" s="27"/>
      <c r="H47" s="26" t="str">
        <f t="shared" si="3"/>
        <v/>
      </c>
      <c r="I47" s="27" t="str">
        <f t="shared" si="4"/>
        <v/>
      </c>
      <c r="J47" s="27" t="str">
        <f t="shared" si="5"/>
        <v/>
      </c>
    </row>
    <row r="48" spans="1:10" s="1" customFormat="1" ht="15" customHeight="1">
      <c r="A48" s="33" t="s">
        <v>93</v>
      </c>
      <c r="B48" s="23" t="s">
        <v>74</v>
      </c>
      <c r="C48" s="24">
        <v>25</v>
      </c>
      <c r="D48" s="24">
        <v>4.2000000000000003E-2</v>
      </c>
      <c r="E48" s="25">
        <v>2267</v>
      </c>
      <c r="F48" s="26">
        <v>2267</v>
      </c>
      <c r="G48" s="27"/>
      <c r="H48" s="26" t="str">
        <f t="shared" si="3"/>
        <v/>
      </c>
      <c r="I48" s="27" t="str">
        <f t="shared" si="4"/>
        <v/>
      </c>
      <c r="J48" s="27" t="str">
        <f t="shared" si="5"/>
        <v/>
      </c>
    </row>
    <row r="49" spans="1:10" s="1" customFormat="1" ht="15" customHeight="1">
      <c r="A49" s="33" t="s">
        <v>94</v>
      </c>
      <c r="B49" s="23" t="s">
        <v>75</v>
      </c>
      <c r="C49" s="24">
        <v>23</v>
      </c>
      <c r="D49" s="24">
        <v>4.2000000000000003E-2</v>
      </c>
      <c r="E49" s="25">
        <v>2479</v>
      </c>
      <c r="F49" s="26">
        <v>2479</v>
      </c>
      <c r="G49" s="27"/>
      <c r="H49" s="26" t="str">
        <f t="shared" si="3"/>
        <v/>
      </c>
      <c r="I49" s="27" t="str">
        <f t="shared" si="4"/>
        <v/>
      </c>
      <c r="J49" s="27" t="str">
        <f t="shared" si="5"/>
        <v/>
      </c>
    </row>
    <row r="50" spans="1:10" s="1" customFormat="1" ht="15" customHeight="1">
      <c r="A50" s="33" t="s">
        <v>95</v>
      </c>
      <c r="B50" s="23" t="s">
        <v>76</v>
      </c>
      <c r="C50" s="24">
        <v>16</v>
      </c>
      <c r="D50" s="24">
        <v>2.4E-2</v>
      </c>
      <c r="E50" s="25">
        <v>1542</v>
      </c>
      <c r="F50" s="26">
        <v>1542</v>
      </c>
      <c r="G50" s="27"/>
      <c r="H50" s="26" t="str">
        <f t="shared" si="3"/>
        <v/>
      </c>
      <c r="I50" s="27" t="str">
        <f t="shared" si="4"/>
        <v/>
      </c>
      <c r="J50" s="27" t="str">
        <f t="shared" si="5"/>
        <v/>
      </c>
    </row>
    <row r="51" spans="1:10" s="1" customFormat="1" ht="15" customHeight="1">
      <c r="A51" s="33" t="s">
        <v>16</v>
      </c>
      <c r="B51" s="23" t="s">
        <v>77</v>
      </c>
      <c r="C51" s="24">
        <v>16</v>
      </c>
      <c r="D51" s="24">
        <v>2.5000000000000001E-2</v>
      </c>
      <c r="E51" s="25">
        <v>1640</v>
      </c>
      <c r="F51" s="26">
        <v>1640</v>
      </c>
      <c r="G51" s="27"/>
      <c r="H51" s="26" t="str">
        <f t="shared" si="3"/>
        <v/>
      </c>
      <c r="I51" s="27" t="str">
        <f t="shared" si="4"/>
        <v/>
      </c>
      <c r="J51" s="27" t="str">
        <f t="shared" si="5"/>
        <v/>
      </c>
    </row>
    <row r="52" spans="1:10" s="1" customFormat="1" ht="15" customHeight="1">
      <c r="A52" s="33" t="s">
        <v>17</v>
      </c>
      <c r="B52" s="23" t="s">
        <v>78</v>
      </c>
      <c r="C52" s="24">
        <v>8</v>
      </c>
      <c r="D52" s="24">
        <v>1.2999999999999999E-2</v>
      </c>
      <c r="E52" s="25">
        <v>818</v>
      </c>
      <c r="F52" s="26">
        <v>818</v>
      </c>
      <c r="G52" s="27"/>
      <c r="H52" s="26" t="str">
        <f t="shared" si="3"/>
        <v/>
      </c>
      <c r="I52" s="27" t="str">
        <f t="shared" si="4"/>
        <v/>
      </c>
      <c r="J52" s="27" t="str">
        <f t="shared" si="5"/>
        <v/>
      </c>
    </row>
    <row r="53" spans="1:10" s="1" customFormat="1" ht="15" customHeight="1">
      <c r="A53" s="33" t="s">
        <v>18</v>
      </c>
      <c r="B53" s="23" t="s">
        <v>79</v>
      </c>
      <c r="C53" s="24">
        <v>5</v>
      </c>
      <c r="D53" s="24">
        <v>8.0000000000000002E-3</v>
      </c>
      <c r="E53" s="25">
        <v>572</v>
      </c>
      <c r="F53" s="26">
        <v>572</v>
      </c>
      <c r="G53" s="27"/>
      <c r="H53" s="26" t="str">
        <f t="shared" si="3"/>
        <v/>
      </c>
      <c r="I53" s="27" t="str">
        <f t="shared" si="4"/>
        <v/>
      </c>
      <c r="J53" s="27" t="str">
        <f t="shared" si="5"/>
        <v/>
      </c>
    </row>
    <row r="54" spans="1:10" s="1" customFormat="1" ht="15" customHeight="1">
      <c r="A54" s="33" t="s">
        <v>19</v>
      </c>
      <c r="B54" s="23" t="s">
        <v>80</v>
      </c>
      <c r="C54" s="24">
        <v>3.5</v>
      </c>
      <c r="D54" s="24">
        <v>5.0000000000000001E-3</v>
      </c>
      <c r="E54" s="25">
        <v>415</v>
      </c>
      <c r="F54" s="26">
        <v>415</v>
      </c>
      <c r="G54" s="27"/>
      <c r="H54" s="26" t="str">
        <f t="shared" si="3"/>
        <v/>
      </c>
      <c r="I54" s="27" t="str">
        <f t="shared" si="4"/>
        <v/>
      </c>
      <c r="J54" s="27" t="str">
        <f t="shared" si="5"/>
        <v/>
      </c>
    </row>
    <row r="55" spans="1:10" s="1" customFormat="1" ht="15" customHeight="1">
      <c r="A55" s="33" t="s">
        <v>20</v>
      </c>
      <c r="B55" s="23" t="s">
        <v>81</v>
      </c>
      <c r="C55" s="24">
        <v>5</v>
      </c>
      <c r="D55" s="24">
        <v>0.01</v>
      </c>
      <c r="E55" s="25">
        <v>805</v>
      </c>
      <c r="F55" s="26">
        <v>805</v>
      </c>
      <c r="G55" s="27"/>
      <c r="H55" s="26" t="str">
        <f t="shared" si="3"/>
        <v/>
      </c>
      <c r="I55" s="27" t="str">
        <f t="shared" si="4"/>
        <v/>
      </c>
      <c r="J55" s="27" t="str">
        <f t="shared" si="5"/>
        <v/>
      </c>
    </row>
    <row r="56" spans="1:10" s="1" customFormat="1" ht="15" customHeight="1">
      <c r="A56" s="33" t="s">
        <v>21</v>
      </c>
      <c r="B56" s="23" t="s">
        <v>82</v>
      </c>
      <c r="C56" s="24">
        <v>3.5</v>
      </c>
      <c r="D56" s="24">
        <v>6.0000000000000001E-3</v>
      </c>
      <c r="E56" s="25">
        <v>694</v>
      </c>
      <c r="F56" s="26">
        <v>694</v>
      </c>
      <c r="G56" s="27"/>
      <c r="H56" s="26" t="str">
        <f t="shared" si="3"/>
        <v/>
      </c>
      <c r="I56" s="27" t="str">
        <f t="shared" si="4"/>
        <v/>
      </c>
      <c r="J56" s="27" t="str">
        <f t="shared" si="5"/>
        <v/>
      </c>
    </row>
    <row r="57" spans="1:10" ht="12.75" customHeight="1">
      <c r="B57" s="6" t="s">
        <v>108</v>
      </c>
      <c r="G57" s="6">
        <f>SUM(G8:G18,G19:G27,G28:G32,G33,G34:G42,G43:G44,G45:G50,G51:G56)</f>
        <v>0</v>
      </c>
      <c r="H57" s="17">
        <f>SUM(H8:H18,H19:H27,H28:H32,H33,H34:H42,H43:H44,H45:H50,H51:H56)</f>
        <v>0</v>
      </c>
      <c r="I57" s="6">
        <f>SUM(I8:I18,I19:I27,I28:I32,I33,I34:I42,I43:I44,I45:I50,I51:I56)</f>
        <v>0</v>
      </c>
      <c r="J57" s="6">
        <f>SUM(J8:J18,J19:J27,J28:J32,J33,J34:J42,J43:J44,J45:J50,J51:J56)</f>
        <v>0</v>
      </c>
    </row>
    <row r="59" spans="1:10">
      <c r="A59" s="7" t="s">
        <v>107</v>
      </c>
    </row>
  </sheetData>
  <mergeCells count="5">
    <mergeCell ref="A6:B6"/>
    <mergeCell ref="B3:J3"/>
    <mergeCell ref="B2:J2"/>
    <mergeCell ref="D4:J4"/>
    <mergeCell ref="E5:J5"/>
  </mergeCells>
  <phoneticPr fontId="0" type="noConversion"/>
  <conditionalFormatting sqref="K7:L7">
    <cfRule type="colorScale" priority="3">
      <colorScale>
        <cfvo type="min"/>
        <cfvo type="max"/>
        <color theme="2" tint="-0.249977111117893"/>
        <color rgb="FFFFEF9C"/>
      </colorScale>
    </cfRule>
  </conditionalFormatting>
  <conditionalFormatting sqref="L7">
    <cfRule type="colorScale" priority="1">
      <colorScale>
        <cfvo type="min"/>
        <cfvo type="max"/>
        <color rgb="FFFF7128"/>
        <color theme="6" tint="0.79998168889431442"/>
      </colorScale>
    </cfRule>
    <cfRule type="colorScale" priority="2">
      <colorScale>
        <cfvo type="min"/>
        <cfvo type="max"/>
        <color theme="6" tint="0.79998168889431442"/>
        <color theme="6" tint="-0.499984740745262"/>
      </colorScale>
    </cfRule>
  </conditionalFormatting>
  <hyperlinks>
    <hyperlink ref="D4" r:id="rId1"/>
    <hyperlink ref="E5" r:id="rId2"/>
  </hyperlinks>
  <pageMargins left="0.19685039370078741" right="0.19685039370078741" top="0" bottom="0" header="0.51181102362204722" footer="0.51181102362204722"/>
  <pageSetup paperSize="9" scale="85" orientation="portrait" r:id="rId3"/>
  <headerFooter alignWithMargins="0"/>
  <colBreaks count="1" manualBreakCount="1">
    <brk id="10" max="1048575" man="1"/>
  </colBreaks>
  <ignoredErrors>
    <ignoredError sqref="A31:A32 A34:A38 A40 A42 A43 A51:A56" numberStoredAsText="1"/>
  </ignoredErrors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zoomScaleNormal="100" workbookViewId="0">
      <selection activeCell="H5" sqref="H5:I5"/>
    </sheetView>
  </sheetViews>
  <sheetFormatPr defaultRowHeight="12.75"/>
  <cols>
    <col min="1" max="1" width="29.42578125" customWidth="1"/>
    <col min="2" max="2" width="15.140625" bestFit="1" customWidth="1"/>
    <col min="3" max="3" width="24.5703125" customWidth="1"/>
    <col min="4" max="4" width="12.5703125" bestFit="1" customWidth="1"/>
    <col min="5" max="5" width="2.140625" customWidth="1"/>
    <col min="6" max="6" width="28.85546875" customWidth="1"/>
    <col min="7" max="7" width="15.140625" customWidth="1"/>
    <col min="8" max="8" width="24.5703125" customWidth="1"/>
    <col min="9" max="9" width="12.42578125" bestFit="1" customWidth="1"/>
  </cols>
  <sheetData>
    <row r="1" spans="1:10" ht="66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0" ht="19.5" customHeight="1">
      <c r="A2" s="35"/>
      <c r="B2" s="35"/>
      <c r="C2" s="35"/>
      <c r="D2" s="35"/>
      <c r="E2" s="148" t="s">
        <v>413</v>
      </c>
      <c r="F2" s="148"/>
      <c r="G2" s="148"/>
      <c r="H2" s="148"/>
      <c r="I2" s="148"/>
    </row>
    <row r="3" spans="1:10" ht="18">
      <c r="A3" s="35"/>
      <c r="B3" s="35"/>
      <c r="C3" s="35"/>
      <c r="D3" s="35"/>
      <c r="E3" s="35"/>
      <c r="F3" s="160" t="s">
        <v>414</v>
      </c>
      <c r="G3" s="160"/>
      <c r="H3" s="160"/>
      <c r="I3" s="160"/>
    </row>
    <row r="4" spans="1:10" ht="21">
      <c r="A4" s="35"/>
      <c r="B4" s="35"/>
      <c r="C4" s="35"/>
      <c r="D4" s="35"/>
      <c r="E4" s="35"/>
      <c r="F4" s="35"/>
      <c r="G4" s="35"/>
      <c r="H4" s="184" t="s">
        <v>415</v>
      </c>
      <c r="I4" s="149"/>
    </row>
    <row r="5" spans="1:10" ht="18.75">
      <c r="A5" s="35"/>
      <c r="B5" s="35"/>
      <c r="C5" s="35"/>
      <c r="D5" s="35"/>
      <c r="E5" s="35"/>
      <c r="F5" s="35"/>
      <c r="G5" s="35"/>
      <c r="H5" s="184" t="s">
        <v>416</v>
      </c>
      <c r="I5" s="150"/>
      <c r="J5" s="62"/>
    </row>
    <row r="6" spans="1:10" ht="25.5">
      <c r="A6" s="65" t="s">
        <v>310</v>
      </c>
      <c r="B6" s="66"/>
      <c r="C6" s="35"/>
      <c r="D6" s="35"/>
      <c r="E6" s="35"/>
      <c r="F6" s="35"/>
      <c r="G6" s="35"/>
      <c r="H6" s="150"/>
      <c r="I6" s="150"/>
    </row>
    <row r="7" spans="1:10" ht="15.95" customHeight="1">
      <c r="A7" s="67" t="s">
        <v>273</v>
      </c>
      <c r="B7" s="35"/>
      <c r="C7" s="35"/>
      <c r="D7" s="35"/>
      <c r="E7" s="35"/>
      <c r="F7" s="35"/>
      <c r="G7" s="35"/>
      <c r="H7" s="64"/>
      <c r="I7" s="68"/>
    </row>
    <row r="8" spans="1:10" ht="15.95" customHeight="1">
      <c r="A8" s="126" t="s">
        <v>410</v>
      </c>
      <c r="B8" s="126"/>
      <c r="C8" s="126"/>
      <c r="D8" s="126"/>
      <c r="E8" s="126"/>
      <c r="F8" s="126"/>
      <c r="G8" s="64"/>
      <c r="I8" s="68"/>
    </row>
    <row r="9" spans="1:10" ht="15.95" customHeight="1">
      <c r="A9" s="67" t="s">
        <v>274</v>
      </c>
      <c r="B9" s="35"/>
      <c r="C9" s="35"/>
      <c r="D9" s="35"/>
      <c r="E9" s="35"/>
      <c r="F9" s="35"/>
      <c r="G9" s="35"/>
      <c r="H9" s="64"/>
      <c r="I9" s="68"/>
    </row>
    <row r="10" spans="1:10" ht="15.95" customHeight="1">
      <c r="A10" s="67" t="s">
        <v>311</v>
      </c>
      <c r="B10" s="35"/>
      <c r="C10" s="35"/>
      <c r="D10" s="35"/>
      <c r="E10" s="35"/>
      <c r="F10" s="35"/>
      <c r="G10" s="35"/>
      <c r="H10" s="64"/>
      <c r="I10" s="68"/>
    </row>
    <row r="11" spans="1:10" ht="15.95" customHeight="1">
      <c r="A11" s="67" t="s">
        <v>312</v>
      </c>
      <c r="B11" s="35"/>
      <c r="C11" s="35"/>
      <c r="D11" s="35"/>
      <c r="E11" s="35"/>
      <c r="F11" s="35"/>
      <c r="G11" s="35"/>
      <c r="H11" s="64"/>
      <c r="I11" s="68"/>
    </row>
    <row r="12" spans="1:10" ht="15.95" customHeight="1">
      <c r="A12" s="67" t="s">
        <v>313</v>
      </c>
      <c r="B12" s="35"/>
      <c r="C12" s="35"/>
      <c r="D12" s="35"/>
      <c r="E12" s="35"/>
      <c r="F12" s="35"/>
      <c r="G12" s="35"/>
      <c r="H12" s="64"/>
      <c r="I12" s="68"/>
    </row>
    <row r="13" spans="1:10" ht="15.95" customHeight="1">
      <c r="A13" s="67"/>
      <c r="B13" s="35"/>
      <c r="C13" s="35"/>
      <c r="D13" s="35"/>
      <c r="E13" s="35"/>
      <c r="F13" s="35"/>
      <c r="G13" s="35"/>
      <c r="H13" s="64"/>
      <c r="I13" s="68"/>
    </row>
    <row r="14" spans="1:10" s="73" customFormat="1" ht="23.25">
      <c r="A14" s="69" t="s">
        <v>275</v>
      </c>
      <c r="B14" s="70">
        <f>наценка</f>
        <v>0</v>
      </c>
      <c r="C14" s="71"/>
      <c r="D14" s="71"/>
      <c r="E14" s="71"/>
      <c r="F14" s="71"/>
      <c r="G14" s="72" t="s">
        <v>411</v>
      </c>
      <c r="H14" s="72"/>
      <c r="I14" s="37"/>
    </row>
    <row r="15" spans="1:10" s="73" customFormat="1" ht="11.1" customHeight="1" thickBot="1">
      <c r="A15" s="74"/>
      <c r="B15" s="70"/>
      <c r="C15" s="71"/>
      <c r="D15" s="71"/>
      <c r="E15" s="71"/>
      <c r="F15" s="71"/>
      <c r="G15" s="72"/>
      <c r="H15" s="72"/>
      <c r="I15" s="37"/>
    </row>
    <row r="16" spans="1:10" ht="21.75" thickBot="1">
      <c r="A16" s="75" t="s">
        <v>276</v>
      </c>
      <c r="B16" s="76" t="s">
        <v>277</v>
      </c>
      <c r="C16" s="77" t="s">
        <v>278</v>
      </c>
      <c r="D16" s="76" t="s">
        <v>279</v>
      </c>
      <c r="E16" s="78"/>
      <c r="F16" s="76" t="s">
        <v>276</v>
      </c>
      <c r="G16" s="77" t="s">
        <v>277</v>
      </c>
      <c r="H16" s="76" t="s">
        <v>278</v>
      </c>
      <c r="I16" s="79" t="s">
        <v>279</v>
      </c>
    </row>
    <row r="17" spans="1:14" ht="6" customHeight="1">
      <c r="A17" s="80"/>
      <c r="B17" s="80"/>
      <c r="C17" s="81"/>
      <c r="D17" s="82"/>
      <c r="E17" s="83"/>
      <c r="F17" s="80"/>
      <c r="G17" s="80"/>
      <c r="H17" s="81"/>
      <c r="I17" s="82"/>
    </row>
    <row r="18" spans="1:14" ht="21">
      <c r="A18" s="151" t="s">
        <v>280</v>
      </c>
      <c r="B18" s="152"/>
      <c r="C18" s="152"/>
      <c r="D18" s="152"/>
      <c r="E18" s="140"/>
      <c r="F18" s="156" t="s">
        <v>281</v>
      </c>
      <c r="G18" s="157"/>
      <c r="H18" s="157"/>
      <c r="I18" s="157"/>
    </row>
    <row r="19" spans="1:14" ht="21">
      <c r="A19" s="159"/>
      <c r="B19" s="84">
        <v>810</v>
      </c>
      <c r="C19" s="85" t="s">
        <v>282</v>
      </c>
      <c r="D19" s="86">
        <f>'прайс Динамика'!F8</f>
        <v>2513</v>
      </c>
      <c r="E19" s="90"/>
      <c r="F19" s="158"/>
      <c r="G19" s="88" t="s">
        <v>120</v>
      </c>
      <c r="H19" s="89" t="s">
        <v>283</v>
      </c>
      <c r="I19" s="86">
        <f>'прайс Динамика'!F9</f>
        <v>2265</v>
      </c>
    </row>
    <row r="20" spans="1:14" ht="21">
      <c r="A20" s="158"/>
      <c r="B20" s="84">
        <v>811</v>
      </c>
      <c r="C20" s="91" t="s">
        <v>315</v>
      </c>
      <c r="D20" s="86">
        <f>'прайс Динамика'!F10</f>
        <v>2243</v>
      </c>
      <c r="E20" s="90"/>
      <c r="F20" s="158"/>
      <c r="G20" s="92" t="s">
        <v>122</v>
      </c>
      <c r="H20" s="93" t="s">
        <v>291</v>
      </c>
      <c r="I20" s="86">
        <f>'прайс Динамика'!F11</f>
        <v>1971</v>
      </c>
    </row>
    <row r="21" spans="1:14" ht="21">
      <c r="A21" s="158"/>
      <c r="B21" s="84">
        <v>815</v>
      </c>
      <c r="C21" s="84" t="s">
        <v>284</v>
      </c>
      <c r="D21" s="86">
        <f>'прайс Динамика'!F12</f>
        <v>2030</v>
      </c>
      <c r="E21" s="138"/>
      <c r="F21" s="158"/>
      <c r="G21" s="92" t="s">
        <v>124</v>
      </c>
      <c r="H21" s="93" t="s">
        <v>292</v>
      </c>
      <c r="I21" s="86">
        <f>'прайс Динамика'!F13</f>
        <v>1958</v>
      </c>
    </row>
    <row r="22" spans="1:14" ht="21">
      <c r="A22" s="158"/>
      <c r="B22" s="95">
        <v>816</v>
      </c>
      <c r="C22" s="96" t="s">
        <v>290</v>
      </c>
      <c r="D22" s="97">
        <f>'прайс Динамика'!F14</f>
        <v>1965</v>
      </c>
      <c r="E22" s="90"/>
      <c r="F22" s="158"/>
      <c r="G22" s="98" t="s">
        <v>126</v>
      </c>
      <c r="H22" s="95" t="s">
        <v>293</v>
      </c>
      <c r="I22" s="97">
        <f>'прайс Динамика'!F15</f>
        <v>1771</v>
      </c>
    </row>
    <row r="23" spans="1:14" ht="21">
      <c r="A23" s="158"/>
      <c r="B23" s="166"/>
      <c r="C23" s="166"/>
      <c r="D23" s="167"/>
      <c r="E23" s="90"/>
      <c r="F23" s="158"/>
      <c r="G23" s="166"/>
      <c r="H23" s="166"/>
      <c r="I23" s="167"/>
    </row>
    <row r="24" spans="1:14" ht="21">
      <c r="A24" s="153" t="s">
        <v>294</v>
      </c>
      <c r="B24" s="154"/>
      <c r="C24" s="154"/>
      <c r="D24" s="155"/>
      <c r="E24" s="139"/>
      <c r="F24" s="156" t="s">
        <v>287</v>
      </c>
      <c r="G24" s="157"/>
      <c r="H24" s="157"/>
      <c r="I24" s="157"/>
    </row>
    <row r="25" spans="1:14" ht="21">
      <c r="A25" s="158"/>
      <c r="B25" s="99"/>
      <c r="C25" s="100"/>
      <c r="D25" s="101"/>
      <c r="E25" s="87"/>
      <c r="F25" s="158"/>
      <c r="G25" s="99"/>
      <c r="H25" s="90"/>
      <c r="I25" s="90"/>
    </row>
    <row r="26" spans="1:14" ht="21">
      <c r="A26" s="158"/>
      <c r="B26" s="102"/>
      <c r="C26" s="103"/>
      <c r="D26" s="104"/>
      <c r="E26" s="87"/>
      <c r="F26" s="158"/>
      <c r="G26" s="102"/>
      <c r="H26" s="105"/>
      <c r="I26" s="104"/>
    </row>
    <row r="27" spans="1:14" ht="21">
      <c r="A27" s="158"/>
      <c r="B27" s="84">
        <v>812</v>
      </c>
      <c r="C27" s="106" t="s">
        <v>295</v>
      </c>
      <c r="D27" s="86">
        <f>'прайс Динамика'!F17</f>
        <v>1566</v>
      </c>
      <c r="E27" s="94"/>
      <c r="F27" s="158"/>
      <c r="G27" s="107" t="s">
        <v>130</v>
      </c>
      <c r="H27" s="108" t="s">
        <v>285</v>
      </c>
      <c r="I27" s="86">
        <f>'прайс Динамика'!F18</f>
        <v>1456</v>
      </c>
    </row>
    <row r="28" spans="1:14" ht="21">
      <c r="A28" s="158"/>
      <c r="B28" s="102"/>
      <c r="C28" s="109"/>
      <c r="D28" s="97"/>
      <c r="E28" s="87"/>
      <c r="F28" s="158"/>
      <c r="G28" s="102"/>
      <c r="H28" s="110"/>
      <c r="I28" s="111"/>
    </row>
    <row r="29" spans="1:14" ht="21">
      <c r="A29" s="162"/>
      <c r="B29" s="112"/>
      <c r="C29" s="113"/>
      <c r="D29" s="114"/>
      <c r="E29" s="87"/>
      <c r="F29" s="162"/>
      <c r="G29" s="115"/>
      <c r="H29" s="116"/>
      <c r="I29" s="117"/>
      <c r="N29" s="122"/>
    </row>
    <row r="30" spans="1:14" ht="21">
      <c r="A30" s="153" t="s">
        <v>297</v>
      </c>
      <c r="B30" s="154"/>
      <c r="C30" s="154"/>
      <c r="D30" s="154"/>
      <c r="E30" s="83"/>
      <c r="F30" s="153" t="s">
        <v>298</v>
      </c>
      <c r="G30" s="154"/>
      <c r="H30" s="154"/>
      <c r="I30" s="155"/>
      <c r="N30" s="122"/>
    </row>
    <row r="31" spans="1:14" ht="21">
      <c r="A31" s="158"/>
      <c r="B31" s="99"/>
      <c r="C31" s="90"/>
      <c r="D31" s="90"/>
      <c r="E31" s="87"/>
      <c r="F31" s="158"/>
      <c r="G31" s="99"/>
      <c r="H31" s="90"/>
      <c r="I31" s="146"/>
    </row>
    <row r="32" spans="1:14" ht="21">
      <c r="A32" s="158"/>
      <c r="B32" s="131"/>
      <c r="C32" s="132"/>
      <c r="D32" s="132"/>
      <c r="E32" s="87"/>
      <c r="F32" s="158"/>
      <c r="G32" s="127"/>
      <c r="H32" s="119"/>
      <c r="I32" s="128"/>
    </row>
    <row r="33" spans="1:13" ht="21">
      <c r="A33" s="158"/>
      <c r="B33" s="127" t="s">
        <v>296</v>
      </c>
      <c r="C33" s="119" t="s">
        <v>286</v>
      </c>
      <c r="D33" s="120">
        <f>'прайс Динамика'!F16</f>
        <v>3334</v>
      </c>
      <c r="E33" s="94"/>
      <c r="F33" s="158"/>
      <c r="G33" s="84">
        <v>846</v>
      </c>
      <c r="H33" s="91" t="s">
        <v>288</v>
      </c>
      <c r="I33" s="118">
        <f>'прайс Динамика'!F28</f>
        <v>712</v>
      </c>
    </row>
    <row r="34" spans="1:13" ht="21">
      <c r="A34" s="158"/>
      <c r="B34" s="102"/>
      <c r="C34" s="110"/>
      <c r="D34" s="104"/>
      <c r="E34" s="87"/>
      <c r="F34" s="158"/>
      <c r="G34" s="102"/>
      <c r="H34" s="110"/>
      <c r="I34" s="111"/>
    </row>
    <row r="35" spans="1:13" ht="21">
      <c r="A35" s="158"/>
      <c r="B35" s="163"/>
      <c r="C35" s="163"/>
      <c r="D35" s="164"/>
      <c r="E35" s="87"/>
      <c r="F35" s="162"/>
      <c r="G35" s="115"/>
      <c r="H35" s="116"/>
      <c r="I35" s="114"/>
    </row>
    <row r="36" spans="1:13" ht="21">
      <c r="A36" s="153" t="s">
        <v>299</v>
      </c>
      <c r="B36" s="154"/>
      <c r="C36" s="154"/>
      <c r="D36" s="154"/>
      <c r="E36" s="83"/>
      <c r="F36" s="153" t="s">
        <v>299</v>
      </c>
      <c r="G36" s="154"/>
      <c r="H36" s="154"/>
      <c r="I36" s="154"/>
    </row>
    <row r="37" spans="1:13" ht="21">
      <c r="A37" s="158"/>
      <c r="B37" s="84">
        <v>842</v>
      </c>
      <c r="C37" s="105" t="s">
        <v>300</v>
      </c>
      <c r="D37" s="118">
        <f>'прайс Динамика'!F20</f>
        <v>2670</v>
      </c>
      <c r="E37" s="87"/>
      <c r="F37" s="158"/>
      <c r="G37" s="84">
        <v>842</v>
      </c>
      <c r="H37" s="105" t="s">
        <v>300</v>
      </c>
      <c r="I37" s="118">
        <f>'прайс Динамика'!F20</f>
        <v>2670</v>
      </c>
    </row>
    <row r="38" spans="1:13" ht="21">
      <c r="A38" s="158"/>
      <c r="B38" s="84" t="s">
        <v>145</v>
      </c>
      <c r="C38" s="93" t="s">
        <v>301</v>
      </c>
      <c r="D38" s="118">
        <f>'прайс Динамика'!F22</f>
        <v>382</v>
      </c>
      <c r="E38" s="87"/>
      <c r="F38" s="158"/>
      <c r="G38" s="84" t="s">
        <v>146</v>
      </c>
      <c r="H38" s="93" t="s">
        <v>303</v>
      </c>
      <c r="I38" s="118">
        <f>'прайс Динамика'!F23</f>
        <v>583</v>
      </c>
    </row>
    <row r="39" spans="1:13" ht="21">
      <c r="A39" s="158"/>
      <c r="B39" s="84" t="s">
        <v>1</v>
      </c>
      <c r="C39" s="124" t="s">
        <v>302</v>
      </c>
      <c r="D39" s="118">
        <f>'прайс Динамика'!F21</f>
        <v>380</v>
      </c>
      <c r="E39" s="94"/>
      <c r="F39" s="158"/>
      <c r="G39" s="84" t="s">
        <v>1</v>
      </c>
      <c r="H39" s="124" t="s">
        <v>302</v>
      </c>
      <c r="I39" s="118">
        <f>'прайс Динамика'!F21</f>
        <v>380</v>
      </c>
    </row>
    <row r="40" spans="1:13" ht="21">
      <c r="A40" s="158"/>
      <c r="B40" s="102"/>
      <c r="C40" s="125" t="s">
        <v>108</v>
      </c>
      <c r="D40" s="118">
        <f>SUM(D37:D39)</f>
        <v>3432</v>
      </c>
      <c r="E40" s="87"/>
      <c r="F40" s="158"/>
      <c r="G40" s="102"/>
      <c r="H40" s="125" t="s">
        <v>108</v>
      </c>
      <c r="I40" s="118">
        <f>SUM(I37:I39)</f>
        <v>3633</v>
      </c>
    </row>
    <row r="41" spans="1:13" ht="21">
      <c r="A41" s="158"/>
      <c r="B41" s="166"/>
      <c r="C41" s="166"/>
      <c r="D41" s="167"/>
      <c r="E41" s="87"/>
      <c r="F41" s="158"/>
      <c r="G41" s="112"/>
      <c r="H41" s="116"/>
      <c r="I41" s="144"/>
    </row>
    <row r="42" spans="1:13" ht="21">
      <c r="A42" s="153" t="s">
        <v>299</v>
      </c>
      <c r="B42" s="154"/>
      <c r="C42" s="154"/>
      <c r="D42" s="154"/>
      <c r="E42" s="83"/>
      <c r="F42" s="153" t="s">
        <v>299</v>
      </c>
      <c r="G42" s="154"/>
      <c r="H42" s="154"/>
      <c r="I42" s="154"/>
    </row>
    <row r="43" spans="1:13" ht="21">
      <c r="A43" s="158"/>
      <c r="B43" s="84">
        <v>842</v>
      </c>
      <c r="C43" s="105" t="s">
        <v>300</v>
      </c>
      <c r="D43" s="118">
        <f>'прайс Динамика'!F20</f>
        <v>2670</v>
      </c>
      <c r="E43" s="87"/>
      <c r="F43" s="158"/>
      <c r="G43" s="84">
        <v>842</v>
      </c>
      <c r="H43" s="105" t="s">
        <v>300</v>
      </c>
      <c r="I43" s="118">
        <f>'прайс Динамика'!F20</f>
        <v>2670</v>
      </c>
    </row>
    <row r="44" spans="1:13" ht="21">
      <c r="A44" s="158"/>
      <c r="B44" s="84" t="s">
        <v>2</v>
      </c>
      <c r="C44" s="93" t="s">
        <v>290</v>
      </c>
      <c r="D44" s="118">
        <f>'прайс Динамика'!F24</f>
        <v>813</v>
      </c>
      <c r="E44" s="87"/>
      <c r="F44" s="158"/>
      <c r="G44" s="84" t="s">
        <v>3</v>
      </c>
      <c r="H44" s="93" t="s">
        <v>293</v>
      </c>
      <c r="I44" s="118">
        <f>'прайс Динамика'!F25</f>
        <v>678</v>
      </c>
    </row>
    <row r="45" spans="1:13" ht="21">
      <c r="A45" s="158"/>
      <c r="B45" s="84" t="s">
        <v>1</v>
      </c>
      <c r="C45" s="124" t="s">
        <v>302</v>
      </c>
      <c r="D45" s="118">
        <f>'прайс Динамика'!F21</f>
        <v>380</v>
      </c>
      <c r="E45" s="94"/>
      <c r="F45" s="158"/>
      <c r="G45" s="84" t="s">
        <v>1</v>
      </c>
      <c r="H45" s="124" t="s">
        <v>302</v>
      </c>
      <c r="I45" s="118">
        <f>'прайс Динамика'!F21</f>
        <v>380</v>
      </c>
    </row>
    <row r="46" spans="1:13" ht="21">
      <c r="A46" s="158"/>
      <c r="B46" s="102"/>
      <c r="C46" s="125" t="s">
        <v>108</v>
      </c>
      <c r="D46" s="118">
        <f>SUM(D43:D45)</f>
        <v>3863</v>
      </c>
      <c r="E46" s="87"/>
      <c r="F46" s="158"/>
      <c r="G46" s="102"/>
      <c r="H46" s="125" t="s">
        <v>108</v>
      </c>
      <c r="I46" s="118">
        <v>3728</v>
      </c>
      <c r="M46" s="122"/>
    </row>
    <row r="47" spans="1:13" ht="21">
      <c r="A47" s="162"/>
      <c r="B47" s="163"/>
      <c r="C47" s="163"/>
      <c r="D47" s="164"/>
      <c r="E47" s="87"/>
      <c r="F47" s="162"/>
      <c r="G47" s="112"/>
      <c r="H47" s="113"/>
      <c r="I47" s="145"/>
    </row>
    <row r="48" spans="1:13" ht="21">
      <c r="A48" s="168" t="s">
        <v>304</v>
      </c>
      <c r="B48" s="169"/>
      <c r="C48" s="169"/>
      <c r="D48" s="169"/>
      <c r="E48" s="83"/>
      <c r="F48" s="168" t="s">
        <v>306</v>
      </c>
      <c r="G48" s="169"/>
      <c r="H48" s="169"/>
      <c r="I48" s="169"/>
    </row>
    <row r="49" spans="1:13" ht="21">
      <c r="A49" s="158"/>
      <c r="B49" s="99"/>
      <c r="C49" s="114"/>
      <c r="D49" s="114"/>
      <c r="E49" s="87"/>
      <c r="F49" s="158"/>
      <c r="G49" s="99"/>
      <c r="H49" s="114"/>
      <c r="I49" s="114"/>
    </row>
    <row r="50" spans="1:13" ht="21">
      <c r="A50" s="158"/>
      <c r="B50" s="84">
        <v>817</v>
      </c>
      <c r="C50" s="93" t="s">
        <v>305</v>
      </c>
      <c r="D50" s="118">
        <f>'прайс Динамика'!F19</f>
        <v>2023</v>
      </c>
      <c r="E50" s="87"/>
      <c r="F50" s="158"/>
      <c r="G50" s="84">
        <v>813</v>
      </c>
      <c r="H50" s="93" t="s">
        <v>307</v>
      </c>
      <c r="I50" s="118">
        <f>'прайс Динамика'!F26</f>
        <v>1830</v>
      </c>
      <c r="M50" s="122"/>
    </row>
    <row r="51" spans="1:13" ht="21">
      <c r="A51" s="158"/>
      <c r="B51" s="84" t="s">
        <v>1</v>
      </c>
      <c r="C51" s="124" t="s">
        <v>302</v>
      </c>
      <c r="D51" s="118">
        <f>'прайс Динамика'!F21</f>
        <v>380</v>
      </c>
      <c r="E51" s="94"/>
      <c r="F51" s="158"/>
      <c r="G51" s="84" t="s">
        <v>308</v>
      </c>
      <c r="H51" s="124" t="s">
        <v>309</v>
      </c>
      <c r="I51" s="118">
        <f>'прайс Динамика'!F27</f>
        <v>358</v>
      </c>
    </row>
    <row r="52" spans="1:13" ht="21">
      <c r="A52" s="158"/>
      <c r="B52" s="102"/>
      <c r="C52" s="125" t="s">
        <v>108</v>
      </c>
      <c r="D52" s="118">
        <f>SUM(D50:D51)</f>
        <v>2403</v>
      </c>
      <c r="E52" s="87"/>
      <c r="F52" s="158"/>
      <c r="G52" s="102"/>
      <c r="H52" s="125" t="s">
        <v>108</v>
      </c>
      <c r="I52" s="118">
        <f>SUM(I50:I51)</f>
        <v>2188</v>
      </c>
    </row>
    <row r="53" spans="1:13" ht="21">
      <c r="A53" s="162"/>
      <c r="B53" s="163"/>
      <c r="C53" s="163"/>
      <c r="D53" s="164"/>
      <c r="E53" s="87"/>
      <c r="F53" s="162"/>
      <c r="G53" s="112"/>
      <c r="H53" s="113"/>
      <c r="I53" s="145"/>
    </row>
    <row r="58" spans="1:13">
      <c r="A58" s="161" t="s">
        <v>289</v>
      </c>
      <c r="B58" s="161"/>
      <c r="C58" s="161"/>
      <c r="D58" s="161"/>
      <c r="E58" s="122"/>
      <c r="F58" s="122"/>
      <c r="G58" s="122"/>
      <c r="H58" s="122"/>
      <c r="I58" s="122"/>
    </row>
    <row r="59" spans="1:13" ht="18.75">
      <c r="A59" s="161"/>
      <c r="B59" s="161"/>
      <c r="C59" s="161"/>
      <c r="D59" s="161"/>
      <c r="E59" s="122"/>
      <c r="F59" s="122"/>
      <c r="G59" s="122"/>
      <c r="H59" s="165" t="s">
        <v>400</v>
      </c>
      <c r="I59" s="165"/>
    </row>
  </sheetData>
  <mergeCells count="37">
    <mergeCell ref="F48:I48"/>
    <mergeCell ref="B23:D23"/>
    <mergeCell ref="F25:F29"/>
    <mergeCell ref="A30:D30"/>
    <mergeCell ref="F30:I30"/>
    <mergeCell ref="A36:D36"/>
    <mergeCell ref="F36:I36"/>
    <mergeCell ref="A25:A29"/>
    <mergeCell ref="G23:I23"/>
    <mergeCell ref="A58:D59"/>
    <mergeCell ref="F43:F47"/>
    <mergeCell ref="B47:D47"/>
    <mergeCell ref="H59:I59"/>
    <mergeCell ref="F31:F35"/>
    <mergeCell ref="B35:D35"/>
    <mergeCell ref="A37:A41"/>
    <mergeCell ref="A49:A53"/>
    <mergeCell ref="F49:F53"/>
    <mergeCell ref="B53:D53"/>
    <mergeCell ref="F37:F41"/>
    <mergeCell ref="B41:D41"/>
    <mergeCell ref="A42:D42"/>
    <mergeCell ref="F42:I42"/>
    <mergeCell ref="A43:A47"/>
    <mergeCell ref="A48:D48"/>
    <mergeCell ref="E2:I2"/>
    <mergeCell ref="F3:I3"/>
    <mergeCell ref="H4:I4"/>
    <mergeCell ref="H5:I5"/>
    <mergeCell ref="H6:I6"/>
    <mergeCell ref="A18:D18"/>
    <mergeCell ref="A24:D24"/>
    <mergeCell ref="F24:I24"/>
    <mergeCell ref="A31:A35"/>
    <mergeCell ref="F18:I18"/>
    <mergeCell ref="A19:A23"/>
    <mergeCell ref="F19:F23"/>
  </mergeCells>
  <hyperlinks>
    <hyperlink ref="H5" r:id="rId1"/>
    <hyperlink ref="H4" r:id="rId2"/>
  </hyperlinks>
  <pageMargins left="0.25" right="0.25" top="0.75" bottom="0.75" header="0.3" footer="0.3"/>
  <pageSetup paperSize="9" scale="61" fitToHeight="0" orientation="portrait" r:id="rId3"/>
  <colBreaks count="1" manualBreakCount="1">
    <brk id="9" max="1048575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topLeftCell="A34" zoomScaleNormal="100" workbookViewId="0">
      <selection activeCell="M12" sqref="M12"/>
    </sheetView>
  </sheetViews>
  <sheetFormatPr defaultRowHeight="12.75"/>
  <cols>
    <col min="1" max="1" width="26.85546875" customWidth="1"/>
    <col min="2" max="2" width="15.28515625" bestFit="1" customWidth="1"/>
    <col min="3" max="3" width="24.5703125" customWidth="1"/>
    <col min="4" max="4" width="15.140625" bestFit="1" customWidth="1"/>
    <col min="5" max="5" width="2.140625" customWidth="1"/>
    <col min="6" max="6" width="26.85546875" customWidth="1"/>
    <col min="7" max="7" width="14.42578125" customWidth="1"/>
    <col min="8" max="8" width="24.5703125" customWidth="1"/>
    <col min="9" max="9" width="15.140625" bestFit="1" customWidth="1"/>
  </cols>
  <sheetData>
    <row r="1" spans="1:10" ht="66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0" ht="15.75">
      <c r="A2" s="35"/>
      <c r="B2" s="35"/>
      <c r="C2" s="35"/>
      <c r="D2" s="35"/>
      <c r="E2" s="148" t="s">
        <v>413</v>
      </c>
      <c r="F2" s="148"/>
      <c r="G2" s="148"/>
      <c r="H2" s="148"/>
      <c r="I2" s="148"/>
    </row>
    <row r="3" spans="1:10" ht="18">
      <c r="A3" s="35"/>
      <c r="B3" s="35"/>
      <c r="C3" s="35"/>
      <c r="D3" s="35"/>
      <c r="E3" s="35"/>
      <c r="F3" s="160" t="s">
        <v>414</v>
      </c>
      <c r="G3" s="160"/>
      <c r="H3" s="160"/>
      <c r="I3" s="160"/>
    </row>
    <row r="4" spans="1:10" ht="21">
      <c r="A4" s="35"/>
      <c r="B4" s="35"/>
      <c r="C4" s="35"/>
      <c r="D4" s="35"/>
      <c r="E4" s="35"/>
      <c r="F4" s="35"/>
      <c r="G4" s="35"/>
      <c r="H4" s="184" t="s">
        <v>415</v>
      </c>
      <c r="I4" s="149"/>
    </row>
    <row r="5" spans="1:10" ht="18.75">
      <c r="A5" s="35"/>
      <c r="B5" s="35"/>
      <c r="C5" s="35"/>
      <c r="D5" s="35"/>
      <c r="E5" s="35"/>
      <c r="F5" s="35"/>
      <c r="G5" s="35"/>
      <c r="H5" s="184" t="s">
        <v>416</v>
      </c>
      <c r="I5" s="150"/>
      <c r="J5" s="62"/>
    </row>
    <row r="6" spans="1:10" ht="25.5">
      <c r="A6" s="65" t="s">
        <v>310</v>
      </c>
      <c r="B6" s="66"/>
      <c r="C6" s="35"/>
      <c r="D6" s="35"/>
      <c r="E6" s="35"/>
      <c r="F6" s="35"/>
      <c r="G6" s="35"/>
      <c r="H6" s="150"/>
      <c r="I6" s="150"/>
    </row>
    <row r="7" spans="1:10" ht="15.75" customHeight="1">
      <c r="A7" s="67" t="s">
        <v>273</v>
      </c>
      <c r="B7" s="35"/>
      <c r="C7" s="35"/>
      <c r="D7" s="35"/>
      <c r="E7" s="35"/>
      <c r="F7" s="35"/>
      <c r="G7" s="35"/>
      <c r="H7" s="141"/>
      <c r="I7" s="68"/>
    </row>
    <row r="8" spans="1:10" ht="15.75" customHeight="1">
      <c r="A8" s="126" t="s">
        <v>410</v>
      </c>
      <c r="B8" s="126"/>
      <c r="C8" s="126"/>
      <c r="D8" s="126"/>
      <c r="E8" s="126"/>
      <c r="F8" s="126"/>
      <c r="G8" s="141"/>
      <c r="I8" s="68"/>
    </row>
    <row r="9" spans="1:10" ht="18.75">
      <c r="A9" s="67" t="s">
        <v>274</v>
      </c>
      <c r="B9" s="35"/>
      <c r="C9" s="35"/>
      <c r="D9" s="35"/>
      <c r="E9" s="35"/>
      <c r="F9" s="35"/>
      <c r="G9" s="35"/>
      <c r="H9" s="141"/>
      <c r="I9" s="68"/>
    </row>
    <row r="10" spans="1:10" ht="15.95" customHeight="1">
      <c r="A10" s="67" t="s">
        <v>311</v>
      </c>
      <c r="B10" s="35"/>
      <c r="C10" s="35"/>
      <c r="D10" s="35"/>
      <c r="E10" s="35"/>
      <c r="F10" s="35"/>
      <c r="G10" s="35"/>
      <c r="H10" s="141"/>
      <c r="I10" s="68"/>
    </row>
    <row r="11" spans="1:10" ht="15.95" customHeight="1">
      <c r="A11" s="67" t="s">
        <v>312</v>
      </c>
      <c r="B11" s="35"/>
      <c r="C11" s="35"/>
      <c r="D11" s="35"/>
      <c r="E11" s="35"/>
      <c r="F11" s="35"/>
      <c r="G11" s="35"/>
      <c r="H11" s="141"/>
      <c r="I11" s="68"/>
    </row>
    <row r="12" spans="1:10" ht="15.95" customHeight="1">
      <c r="A12" s="67" t="s">
        <v>313</v>
      </c>
      <c r="B12" s="35"/>
      <c r="C12" s="35"/>
      <c r="D12" s="35"/>
      <c r="E12" s="35"/>
      <c r="F12" s="35"/>
      <c r="G12" s="35"/>
      <c r="H12" s="141"/>
      <c r="I12" s="68"/>
    </row>
    <row r="13" spans="1:10" ht="14.25" customHeight="1">
      <c r="A13" s="67"/>
      <c r="B13" s="35"/>
      <c r="C13" s="35"/>
      <c r="D13" s="35"/>
      <c r="E13" s="35"/>
      <c r="F13" s="35"/>
      <c r="G13" s="35"/>
      <c r="H13" s="141"/>
      <c r="I13" s="68"/>
    </row>
    <row r="14" spans="1:10" s="73" customFormat="1" ht="23.25">
      <c r="A14" s="69" t="s">
        <v>275</v>
      </c>
      <c r="B14" s="70">
        <f>наценка</f>
        <v>0</v>
      </c>
      <c r="C14" s="71"/>
      <c r="D14" s="71"/>
      <c r="E14" s="71"/>
      <c r="F14" s="71"/>
      <c r="G14" s="72" t="s">
        <v>411</v>
      </c>
      <c r="H14" s="72"/>
      <c r="I14" s="37"/>
    </row>
    <row r="15" spans="1:10" s="73" customFormat="1" ht="11.1" customHeight="1" thickBot="1">
      <c r="A15" s="74"/>
      <c r="B15" s="70"/>
      <c r="C15" s="71"/>
      <c r="D15" s="71"/>
      <c r="E15" s="71"/>
      <c r="F15" s="71"/>
      <c r="G15" s="72"/>
      <c r="H15" s="72"/>
      <c r="I15" s="37"/>
    </row>
    <row r="16" spans="1:10" ht="21.75" thickBot="1">
      <c r="A16" s="75" t="s">
        <v>276</v>
      </c>
      <c r="B16" s="76" t="s">
        <v>277</v>
      </c>
      <c r="C16" s="77" t="s">
        <v>278</v>
      </c>
      <c r="D16" s="76" t="s">
        <v>279</v>
      </c>
      <c r="E16" s="78"/>
      <c r="F16" s="76" t="s">
        <v>276</v>
      </c>
      <c r="G16" s="77" t="s">
        <v>277</v>
      </c>
      <c r="H16" s="76" t="s">
        <v>278</v>
      </c>
      <c r="I16" s="79" t="s">
        <v>279</v>
      </c>
    </row>
    <row r="17" spans="1:14" ht="6" customHeight="1">
      <c r="A17" s="80"/>
      <c r="B17" s="80"/>
      <c r="C17" s="81"/>
      <c r="D17" s="82"/>
      <c r="E17" s="83"/>
      <c r="F17" s="80"/>
      <c r="G17" s="80"/>
      <c r="H17" s="81"/>
      <c r="I17" s="82"/>
    </row>
    <row r="18" spans="1:14" ht="21">
      <c r="A18" s="170" t="s">
        <v>316</v>
      </c>
      <c r="B18" s="170"/>
      <c r="C18" s="170"/>
      <c r="D18" s="170"/>
      <c r="E18" s="83"/>
      <c r="F18" s="170" t="s">
        <v>318</v>
      </c>
      <c r="G18" s="170"/>
      <c r="H18" s="170"/>
      <c r="I18" s="170"/>
    </row>
    <row r="19" spans="1:14" ht="21">
      <c r="A19" s="158"/>
      <c r="B19" s="99"/>
      <c r="C19" s="90"/>
      <c r="D19" s="90"/>
      <c r="E19" s="87"/>
      <c r="F19" s="158"/>
      <c r="G19" s="99"/>
      <c r="H19" s="90"/>
      <c r="I19" s="114"/>
    </row>
    <row r="20" spans="1:14" ht="21">
      <c r="A20" s="158"/>
      <c r="B20" s="131"/>
      <c r="C20" s="132"/>
      <c r="D20" s="132"/>
      <c r="E20" s="87"/>
      <c r="F20" s="158"/>
      <c r="G20" s="129"/>
      <c r="H20" s="130"/>
      <c r="I20" s="130"/>
    </row>
    <row r="21" spans="1:14" ht="21">
      <c r="A21" s="158"/>
      <c r="B21" s="107" t="s">
        <v>172</v>
      </c>
      <c r="C21" s="91" t="s">
        <v>314</v>
      </c>
      <c r="D21" s="86">
        <f>'прайс Динамика'!F45</f>
        <v>2515</v>
      </c>
      <c r="E21" s="94"/>
      <c r="F21" s="158"/>
      <c r="G21" s="131"/>
      <c r="H21" s="132"/>
      <c r="I21" s="132"/>
      <c r="N21" s="122"/>
    </row>
    <row r="22" spans="1:14" ht="21">
      <c r="A22" s="158"/>
      <c r="B22" s="107" t="s">
        <v>16</v>
      </c>
      <c r="C22" s="124" t="s">
        <v>317</v>
      </c>
      <c r="D22" s="86">
        <f>'прайс Динамика'!F51</f>
        <v>1640</v>
      </c>
      <c r="E22" s="87"/>
      <c r="F22" s="158"/>
      <c r="G22" s="133" t="s">
        <v>170</v>
      </c>
      <c r="H22" s="119" t="s">
        <v>314</v>
      </c>
      <c r="I22" s="120">
        <f>'прайс Динамика'!F46</f>
        <v>3121</v>
      </c>
      <c r="N22" s="122"/>
    </row>
    <row r="23" spans="1:14" ht="21">
      <c r="A23" s="158"/>
      <c r="B23" s="102"/>
      <c r="C23" s="135" t="s">
        <v>108</v>
      </c>
      <c r="D23" s="136">
        <f>SUM(D21:D22)</f>
        <v>4155</v>
      </c>
      <c r="E23" s="87"/>
      <c r="F23" s="158"/>
      <c r="G23" s="102"/>
      <c r="H23" s="135" t="s">
        <v>108</v>
      </c>
      <c r="I23" s="136">
        <f>SUM(I22)</f>
        <v>3121</v>
      </c>
      <c r="N23" s="122"/>
    </row>
    <row r="24" spans="1:14" ht="21">
      <c r="A24" s="158"/>
      <c r="B24" s="171" t="s">
        <v>325</v>
      </c>
      <c r="C24" s="171"/>
      <c r="D24" s="172"/>
      <c r="E24" s="87"/>
      <c r="F24" s="158"/>
      <c r="G24" s="171" t="s">
        <v>340</v>
      </c>
      <c r="H24" s="171"/>
      <c r="I24" s="172"/>
      <c r="K24" s="134"/>
      <c r="N24" s="122"/>
    </row>
    <row r="25" spans="1:14" ht="21">
      <c r="A25" s="170" t="s">
        <v>319</v>
      </c>
      <c r="B25" s="170"/>
      <c r="C25" s="170"/>
      <c r="D25" s="170"/>
      <c r="E25" s="83"/>
      <c r="F25" s="170" t="s">
        <v>407</v>
      </c>
      <c r="G25" s="170"/>
      <c r="H25" s="170"/>
      <c r="I25" s="170"/>
    </row>
    <row r="26" spans="1:14" ht="21">
      <c r="A26" s="158"/>
      <c r="B26" s="99"/>
      <c r="C26" s="90"/>
      <c r="D26" s="90"/>
      <c r="E26" s="87"/>
      <c r="F26" s="158"/>
      <c r="G26" s="99"/>
      <c r="H26" s="90"/>
      <c r="I26" s="90"/>
    </row>
    <row r="27" spans="1:14" ht="21">
      <c r="A27" s="158"/>
      <c r="B27" s="131"/>
      <c r="C27" s="132"/>
      <c r="D27" s="132"/>
      <c r="E27" s="87"/>
      <c r="F27" s="158"/>
      <c r="G27" s="133"/>
      <c r="H27" s="119"/>
      <c r="I27" s="120"/>
    </row>
    <row r="28" spans="1:14" ht="21">
      <c r="A28" s="158"/>
      <c r="B28" s="107" t="s">
        <v>170</v>
      </c>
      <c r="C28" s="91" t="s">
        <v>314</v>
      </c>
      <c r="D28" s="86">
        <f>'прайс Динамика'!F46</f>
        <v>3121</v>
      </c>
      <c r="E28" s="94"/>
      <c r="F28" s="158"/>
      <c r="G28" s="107" t="s">
        <v>170</v>
      </c>
      <c r="H28" s="91" t="s">
        <v>314</v>
      </c>
      <c r="I28" s="86">
        <f>'прайс Динамика'!F46</f>
        <v>3121</v>
      </c>
      <c r="N28" s="122"/>
    </row>
    <row r="29" spans="1:14" ht="21">
      <c r="A29" s="158"/>
      <c r="B29" s="107" t="s">
        <v>16</v>
      </c>
      <c r="C29" s="124" t="s">
        <v>317</v>
      </c>
      <c r="D29" s="86">
        <f>'прайс Динамика'!F51</f>
        <v>1640</v>
      </c>
      <c r="E29" s="87"/>
      <c r="F29" s="158"/>
      <c r="G29" s="107" t="s">
        <v>320</v>
      </c>
      <c r="H29" s="124" t="s">
        <v>321</v>
      </c>
      <c r="I29" s="86">
        <f>'прайс Динамика'!F54*2</f>
        <v>830</v>
      </c>
      <c r="N29" s="122"/>
    </row>
    <row r="30" spans="1:14" ht="21">
      <c r="A30" s="158"/>
      <c r="B30" s="102"/>
      <c r="C30" s="135" t="s">
        <v>108</v>
      </c>
      <c r="D30" s="136">
        <f>SUM(D28:D29)</f>
        <v>4761</v>
      </c>
      <c r="E30" s="87"/>
      <c r="F30" s="158"/>
      <c r="G30" s="102"/>
      <c r="H30" s="135" t="s">
        <v>108</v>
      </c>
      <c r="I30" s="136">
        <f>SUM(I28:I29)</f>
        <v>3951</v>
      </c>
      <c r="N30" s="122"/>
    </row>
    <row r="31" spans="1:14" ht="21">
      <c r="A31" s="158"/>
      <c r="B31" s="171" t="s">
        <v>324</v>
      </c>
      <c r="C31" s="171"/>
      <c r="D31" s="172"/>
      <c r="E31" s="87"/>
      <c r="F31" s="158"/>
      <c r="G31" s="171" t="s">
        <v>323</v>
      </c>
      <c r="H31" s="171"/>
      <c r="I31" s="172"/>
      <c r="N31" s="122"/>
    </row>
    <row r="32" spans="1:14" ht="21">
      <c r="A32" s="170" t="s">
        <v>322</v>
      </c>
      <c r="B32" s="170"/>
      <c r="C32" s="170"/>
      <c r="D32" s="170"/>
      <c r="E32" s="83"/>
      <c r="F32" s="170" t="s">
        <v>406</v>
      </c>
      <c r="G32" s="170"/>
      <c r="H32" s="170"/>
      <c r="I32" s="170"/>
    </row>
    <row r="33" spans="1:14" ht="21">
      <c r="A33" s="158"/>
      <c r="B33" s="99"/>
      <c r="C33" s="90"/>
      <c r="D33" s="90"/>
      <c r="E33" s="87"/>
      <c r="F33" s="158"/>
      <c r="G33" s="99"/>
      <c r="H33" s="90"/>
      <c r="I33" s="121"/>
    </row>
    <row r="34" spans="1:14" ht="21">
      <c r="A34" s="158"/>
      <c r="B34" s="131"/>
      <c r="C34" s="132"/>
      <c r="D34" s="132"/>
      <c r="E34" s="87"/>
      <c r="F34" s="158"/>
      <c r="G34" s="107" t="s">
        <v>170</v>
      </c>
      <c r="H34" s="91" t="s">
        <v>314</v>
      </c>
      <c r="I34" s="86">
        <f>'прайс Динамика'!F46</f>
        <v>3121</v>
      </c>
    </row>
    <row r="35" spans="1:14" ht="21">
      <c r="A35" s="158"/>
      <c r="B35" s="107" t="s">
        <v>170</v>
      </c>
      <c r="C35" s="91" t="s">
        <v>314</v>
      </c>
      <c r="D35" s="86">
        <f>'прайс Динамика'!F46</f>
        <v>3121</v>
      </c>
      <c r="E35" s="94"/>
      <c r="F35" s="158"/>
      <c r="G35" s="107" t="s">
        <v>320</v>
      </c>
      <c r="H35" s="124" t="s">
        <v>321</v>
      </c>
      <c r="I35" s="86">
        <f>'прайс Динамика'!F54*2</f>
        <v>830</v>
      </c>
      <c r="N35" s="122"/>
    </row>
    <row r="36" spans="1:14" ht="21">
      <c r="A36" s="158"/>
      <c r="B36" s="107" t="s">
        <v>327</v>
      </c>
      <c r="C36" s="124" t="s">
        <v>321</v>
      </c>
      <c r="D36" s="86">
        <f>'прайс Динамика'!F54*4</f>
        <v>1660</v>
      </c>
      <c r="E36" s="87"/>
      <c r="F36" s="158"/>
      <c r="G36" s="107" t="s">
        <v>331</v>
      </c>
      <c r="H36" s="124" t="s">
        <v>321</v>
      </c>
      <c r="I36" s="86">
        <f>'прайс Динамика'!F53*2</f>
        <v>1144</v>
      </c>
      <c r="N36" s="122"/>
    </row>
    <row r="37" spans="1:14" ht="21">
      <c r="A37" s="158"/>
      <c r="B37" s="102"/>
      <c r="C37" s="135" t="s">
        <v>108</v>
      </c>
      <c r="D37" s="136">
        <f>SUM(D35:D36)</f>
        <v>4781</v>
      </c>
      <c r="E37" s="87"/>
      <c r="F37" s="158"/>
      <c r="G37" s="102"/>
      <c r="H37" s="135" t="s">
        <v>108</v>
      </c>
      <c r="I37" s="136">
        <f>SUM(I34:I36)</f>
        <v>5095</v>
      </c>
      <c r="N37" s="122"/>
    </row>
    <row r="38" spans="1:14" ht="21">
      <c r="A38" s="158"/>
      <c r="B38" s="171" t="s">
        <v>323</v>
      </c>
      <c r="C38" s="171"/>
      <c r="D38" s="172"/>
      <c r="E38" s="87"/>
      <c r="F38" s="158"/>
      <c r="G38" s="171" t="s">
        <v>332</v>
      </c>
      <c r="H38" s="171"/>
      <c r="I38" s="172"/>
      <c r="N38" s="122"/>
    </row>
    <row r="39" spans="1:14" ht="21">
      <c r="A39" s="170" t="s">
        <v>333</v>
      </c>
      <c r="B39" s="170"/>
      <c r="C39" s="170"/>
      <c r="D39" s="170"/>
      <c r="E39" s="83"/>
      <c r="F39" s="178" t="s">
        <v>405</v>
      </c>
      <c r="G39" s="178"/>
      <c r="H39" s="178"/>
      <c r="I39" s="178"/>
    </row>
    <row r="40" spans="1:14" ht="21">
      <c r="A40" s="158"/>
      <c r="B40" s="99"/>
      <c r="C40" s="90"/>
      <c r="D40" s="121"/>
      <c r="E40" s="87"/>
      <c r="F40" s="158"/>
      <c r="G40" s="99"/>
      <c r="H40" s="90"/>
      <c r="I40" s="121"/>
    </row>
    <row r="41" spans="1:14" ht="21">
      <c r="A41" s="158"/>
      <c r="B41" s="107" t="s">
        <v>170</v>
      </c>
      <c r="C41" s="91" t="s">
        <v>314</v>
      </c>
      <c r="D41" s="86">
        <f>'прайс Динамика'!F46</f>
        <v>3121</v>
      </c>
      <c r="E41" s="87"/>
      <c r="F41" s="158"/>
      <c r="G41" s="107" t="s">
        <v>170</v>
      </c>
      <c r="H41" s="91" t="s">
        <v>314</v>
      </c>
      <c r="I41" s="86">
        <f>'прайс Динамика'!F46</f>
        <v>3121</v>
      </c>
    </row>
    <row r="42" spans="1:14" ht="21">
      <c r="A42" s="158"/>
      <c r="B42" s="107" t="s">
        <v>320</v>
      </c>
      <c r="C42" s="124" t="s">
        <v>321</v>
      </c>
      <c r="D42" s="86">
        <f>'прайс Динамика'!F54*2</f>
        <v>830</v>
      </c>
      <c r="E42" s="94"/>
      <c r="F42" s="158"/>
      <c r="G42" s="107" t="s">
        <v>320</v>
      </c>
      <c r="H42" s="124" t="s">
        <v>321</v>
      </c>
      <c r="I42" s="86">
        <f>'прайс Динамика'!F54*2</f>
        <v>830</v>
      </c>
      <c r="N42" s="122"/>
    </row>
    <row r="43" spans="1:14" ht="21">
      <c r="A43" s="158"/>
      <c r="B43" s="107" t="s">
        <v>328</v>
      </c>
      <c r="C43" s="124" t="s">
        <v>329</v>
      </c>
      <c r="D43" s="86">
        <f>'прайс Динамика'!F55*2</f>
        <v>1610</v>
      </c>
      <c r="E43" s="87"/>
      <c r="F43" s="158"/>
      <c r="G43" s="107" t="s">
        <v>334</v>
      </c>
      <c r="H43" s="124" t="s">
        <v>335</v>
      </c>
      <c r="I43" s="86">
        <f>'прайс Динамика'!F56*2</f>
        <v>1388</v>
      </c>
      <c r="N43" s="122"/>
    </row>
    <row r="44" spans="1:14" ht="21">
      <c r="A44" s="158"/>
      <c r="B44" s="102"/>
      <c r="C44" s="135" t="s">
        <v>108</v>
      </c>
      <c r="D44" s="136">
        <f>SUM(D41:D43)</f>
        <v>5561</v>
      </c>
      <c r="E44" s="87"/>
      <c r="F44" s="158"/>
      <c r="G44" s="102"/>
      <c r="H44" s="135" t="s">
        <v>108</v>
      </c>
      <c r="I44" s="136">
        <f>SUM(I41:I43)</f>
        <v>5339</v>
      </c>
      <c r="N44" s="122"/>
    </row>
    <row r="45" spans="1:14" ht="21">
      <c r="A45" s="158"/>
      <c r="B45" s="171" t="s">
        <v>330</v>
      </c>
      <c r="C45" s="171"/>
      <c r="D45" s="172"/>
      <c r="E45" s="87"/>
      <c r="F45" s="158"/>
      <c r="G45" s="171" t="s">
        <v>336</v>
      </c>
      <c r="H45" s="171"/>
      <c r="I45" s="172"/>
      <c r="N45" s="122"/>
    </row>
    <row r="46" spans="1:14" ht="21">
      <c r="A46" s="170" t="s">
        <v>337</v>
      </c>
      <c r="B46" s="170"/>
      <c r="C46" s="170"/>
      <c r="D46" s="170"/>
      <c r="E46" s="83"/>
      <c r="F46" s="170" t="s">
        <v>339</v>
      </c>
      <c r="G46" s="170"/>
      <c r="H46" s="170"/>
      <c r="I46" s="170"/>
    </row>
    <row r="47" spans="1:14" ht="21">
      <c r="A47" s="158"/>
      <c r="B47" s="99"/>
      <c r="C47" s="90"/>
      <c r="D47" s="114"/>
      <c r="E47" s="87"/>
      <c r="F47" s="158"/>
      <c r="G47" s="99"/>
      <c r="H47" s="90"/>
      <c r="I47" s="90"/>
    </row>
    <row r="48" spans="1:14" ht="21">
      <c r="A48" s="158"/>
      <c r="B48" s="129"/>
      <c r="C48" s="130"/>
      <c r="D48" s="130"/>
      <c r="E48" s="87"/>
      <c r="F48" s="158"/>
      <c r="G48" s="131"/>
      <c r="H48" s="132"/>
      <c r="I48" s="132"/>
    </row>
    <row r="49" spans="1:15" ht="21">
      <c r="A49" s="158"/>
      <c r="B49" s="131"/>
      <c r="C49" s="132"/>
      <c r="D49" s="132"/>
      <c r="E49" s="94"/>
      <c r="F49" s="158"/>
      <c r="G49" s="133" t="s">
        <v>174</v>
      </c>
      <c r="H49" s="119" t="s">
        <v>338</v>
      </c>
      <c r="I49" s="120">
        <f>'прайс Динамика'!F48</f>
        <v>2267</v>
      </c>
      <c r="N49" s="122"/>
    </row>
    <row r="50" spans="1:15" ht="21">
      <c r="A50" s="158"/>
      <c r="B50" s="133" t="s">
        <v>174</v>
      </c>
      <c r="C50" s="119" t="s">
        <v>338</v>
      </c>
      <c r="D50" s="120">
        <f>'прайс Динамика'!F48</f>
        <v>2267</v>
      </c>
      <c r="E50" s="87"/>
      <c r="F50" s="158"/>
      <c r="G50" s="107" t="s">
        <v>17</v>
      </c>
      <c r="H50" s="124" t="s">
        <v>321</v>
      </c>
      <c r="I50" s="86">
        <f>'прайс Динамика'!F52</f>
        <v>818</v>
      </c>
      <c r="N50" s="122"/>
    </row>
    <row r="51" spans="1:15" ht="21">
      <c r="A51" s="158"/>
      <c r="B51" s="102"/>
      <c r="C51" s="135" t="s">
        <v>108</v>
      </c>
      <c r="D51" s="136">
        <f>SUM(D50)</f>
        <v>2267</v>
      </c>
      <c r="E51" s="87"/>
      <c r="F51" s="158"/>
      <c r="G51" s="102"/>
      <c r="H51" s="135" t="s">
        <v>108</v>
      </c>
      <c r="I51" s="136">
        <f>SUM(I49:I50)</f>
        <v>3085</v>
      </c>
      <c r="N51" s="122"/>
    </row>
    <row r="52" spans="1:15" ht="21">
      <c r="A52" s="158"/>
      <c r="B52" s="171" t="s">
        <v>326</v>
      </c>
      <c r="C52" s="171"/>
      <c r="D52" s="172"/>
      <c r="E52" s="87"/>
      <c r="F52" s="158"/>
      <c r="G52" s="171" t="s">
        <v>341</v>
      </c>
      <c r="H52" s="171"/>
      <c r="I52" s="172"/>
      <c r="N52" s="122"/>
    </row>
    <row r="53" spans="1:15" ht="21">
      <c r="A53" s="170" t="s">
        <v>404</v>
      </c>
      <c r="B53" s="170"/>
      <c r="C53" s="170"/>
      <c r="D53" s="170"/>
      <c r="E53" s="83"/>
      <c r="F53" s="173" t="s">
        <v>343</v>
      </c>
      <c r="G53" s="173"/>
      <c r="H53" s="173"/>
      <c r="I53" s="173"/>
    </row>
    <row r="54" spans="1:15" ht="21">
      <c r="A54" s="158"/>
      <c r="B54" s="99"/>
      <c r="C54" s="90"/>
      <c r="D54" s="90"/>
      <c r="E54" s="87"/>
      <c r="F54" s="158"/>
      <c r="G54" s="99"/>
      <c r="H54" s="90"/>
      <c r="I54" s="90"/>
    </row>
    <row r="55" spans="1:15" ht="21">
      <c r="A55" s="158"/>
      <c r="B55" s="131"/>
      <c r="C55" s="132"/>
      <c r="D55" s="132"/>
      <c r="E55" s="87"/>
      <c r="F55" s="158"/>
      <c r="G55" s="131"/>
      <c r="H55" s="132"/>
      <c r="I55" s="132"/>
    </row>
    <row r="56" spans="1:15" ht="21">
      <c r="A56" s="158"/>
      <c r="B56" s="133" t="s">
        <v>174</v>
      </c>
      <c r="C56" s="119" t="s">
        <v>338</v>
      </c>
      <c r="D56" s="120">
        <f>'прайс Динамика'!F48</f>
        <v>2267</v>
      </c>
      <c r="E56" s="94"/>
      <c r="F56" s="158"/>
      <c r="G56" s="133" t="s">
        <v>174</v>
      </c>
      <c r="H56" s="119" t="s">
        <v>338</v>
      </c>
      <c r="I56" s="86">
        <f>'прайс Динамика'!F48</f>
        <v>2267</v>
      </c>
      <c r="N56" s="122"/>
    </row>
    <row r="57" spans="1:15" ht="21">
      <c r="A57" s="158"/>
      <c r="B57" s="107" t="s">
        <v>19</v>
      </c>
      <c r="C57" s="124" t="s">
        <v>321</v>
      </c>
      <c r="D57" s="86">
        <f>'прайс Динамика'!F54</f>
        <v>415</v>
      </c>
      <c r="E57" s="87"/>
      <c r="F57" s="158"/>
      <c r="G57" s="107" t="s">
        <v>320</v>
      </c>
      <c r="H57" s="124" t="s">
        <v>321</v>
      </c>
      <c r="I57" s="86">
        <f>'прайс Динамика'!F54*2</f>
        <v>830</v>
      </c>
      <c r="N57" s="122"/>
    </row>
    <row r="58" spans="1:15" ht="21">
      <c r="A58" s="158"/>
      <c r="B58" s="102"/>
      <c r="C58" s="135" t="s">
        <v>108</v>
      </c>
      <c r="D58" s="137">
        <f>SUM(D56:D57)</f>
        <v>2682</v>
      </c>
      <c r="E58" s="87"/>
      <c r="F58" s="158"/>
      <c r="G58" s="102"/>
      <c r="H58" s="135" t="s">
        <v>108</v>
      </c>
      <c r="I58" s="136">
        <f>SUM(I56:I57)</f>
        <v>3097</v>
      </c>
      <c r="N58" s="122"/>
    </row>
    <row r="59" spans="1:15" ht="21">
      <c r="A59" s="162"/>
      <c r="B59" s="174" t="s">
        <v>342</v>
      </c>
      <c r="C59" s="174"/>
      <c r="D59" s="175"/>
      <c r="E59" s="87"/>
      <c r="F59" s="162"/>
      <c r="G59" s="176" t="s">
        <v>344</v>
      </c>
      <c r="H59" s="176"/>
      <c r="I59" s="177"/>
      <c r="N59" s="122"/>
      <c r="O59" s="122"/>
    </row>
    <row r="66" spans="1:9">
      <c r="A66" s="161" t="s">
        <v>289</v>
      </c>
      <c r="B66" s="161"/>
      <c r="C66" s="161"/>
      <c r="D66" s="161"/>
      <c r="E66" s="122"/>
      <c r="F66" s="122"/>
      <c r="G66" s="122"/>
      <c r="H66" s="122"/>
      <c r="I66" s="122"/>
    </row>
    <row r="67" spans="1:9" ht="18.75">
      <c r="A67" s="161"/>
      <c r="B67" s="161"/>
      <c r="C67" s="161"/>
      <c r="D67" s="161"/>
      <c r="E67" s="122"/>
      <c r="F67" s="122"/>
      <c r="G67" s="122"/>
      <c r="H67" s="165" t="s">
        <v>401</v>
      </c>
      <c r="I67" s="165"/>
    </row>
  </sheetData>
  <mergeCells count="43">
    <mergeCell ref="B45:D45"/>
    <mergeCell ref="G45:I45"/>
    <mergeCell ref="A46:D46"/>
    <mergeCell ref="F46:I46"/>
    <mergeCell ref="A39:D39"/>
    <mergeCell ref="F39:I39"/>
    <mergeCell ref="A40:A45"/>
    <mergeCell ref="F40:F45"/>
    <mergeCell ref="A66:D67"/>
    <mergeCell ref="H67:I67"/>
    <mergeCell ref="A47:A52"/>
    <mergeCell ref="F47:F52"/>
    <mergeCell ref="B52:D52"/>
    <mergeCell ref="G52:I52"/>
    <mergeCell ref="A53:D53"/>
    <mergeCell ref="F53:I53"/>
    <mergeCell ref="A54:A59"/>
    <mergeCell ref="F54:F59"/>
    <mergeCell ref="B59:D59"/>
    <mergeCell ref="G59:I59"/>
    <mergeCell ref="A32:D32"/>
    <mergeCell ref="F32:I32"/>
    <mergeCell ref="A33:A38"/>
    <mergeCell ref="F33:F38"/>
    <mergeCell ref="B38:D38"/>
    <mergeCell ref="G38:I38"/>
    <mergeCell ref="A25:D25"/>
    <mergeCell ref="F25:I25"/>
    <mergeCell ref="A26:A31"/>
    <mergeCell ref="F26:F31"/>
    <mergeCell ref="B31:D31"/>
    <mergeCell ref="G31:I31"/>
    <mergeCell ref="A18:D18"/>
    <mergeCell ref="F18:I18"/>
    <mergeCell ref="A19:A24"/>
    <mergeCell ref="F19:F24"/>
    <mergeCell ref="B24:D24"/>
    <mergeCell ref="G24:I24"/>
    <mergeCell ref="H4:I4"/>
    <mergeCell ref="H5:I5"/>
    <mergeCell ref="H6:I6"/>
    <mergeCell ref="E2:I2"/>
    <mergeCell ref="F3:I3"/>
  </mergeCells>
  <hyperlinks>
    <hyperlink ref="H4" r:id="rId1"/>
    <hyperlink ref="H5" r:id="rId2"/>
  </hyperlinks>
  <pageMargins left="0.23622047244094488" right="0.23622047244094488" top="0.15748031496062992" bottom="0.15748031496062992" header="0.31496062992125984" footer="0.31496062992125984"/>
  <pageSetup paperSize="9" scale="61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zoomScaleNormal="100" workbookViewId="0">
      <selection activeCell="L10" sqref="L10"/>
    </sheetView>
  </sheetViews>
  <sheetFormatPr defaultRowHeight="12.75"/>
  <cols>
    <col min="1" max="1" width="26.85546875" customWidth="1"/>
    <col min="2" max="2" width="15.28515625" bestFit="1" customWidth="1"/>
    <col min="3" max="3" width="24.5703125" customWidth="1"/>
    <col min="4" max="4" width="15.140625" bestFit="1" customWidth="1"/>
    <col min="5" max="5" width="2.140625" customWidth="1"/>
    <col min="6" max="6" width="26.85546875" customWidth="1"/>
    <col min="7" max="7" width="14.42578125" customWidth="1"/>
    <col min="8" max="8" width="24.5703125" customWidth="1"/>
    <col min="9" max="9" width="15.140625" bestFit="1" customWidth="1"/>
  </cols>
  <sheetData>
    <row r="1" spans="1:10" ht="66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0" ht="15.75">
      <c r="A2" s="35"/>
      <c r="B2" s="35"/>
      <c r="C2" s="35"/>
      <c r="D2" s="35"/>
      <c r="E2" s="148" t="s">
        <v>413</v>
      </c>
      <c r="F2" s="148"/>
      <c r="G2" s="148"/>
      <c r="H2" s="148"/>
      <c r="I2" s="148"/>
    </row>
    <row r="3" spans="1:10" ht="18">
      <c r="A3" s="35"/>
      <c r="B3" s="35"/>
      <c r="C3" s="35"/>
      <c r="D3" s="35"/>
      <c r="E3" s="35"/>
      <c r="F3" s="160" t="s">
        <v>414</v>
      </c>
      <c r="G3" s="160"/>
      <c r="H3" s="160"/>
      <c r="I3" s="160"/>
    </row>
    <row r="4" spans="1:10" ht="21">
      <c r="A4" s="35"/>
      <c r="B4" s="35"/>
      <c r="C4" s="35"/>
      <c r="D4" s="35"/>
      <c r="E4" s="35"/>
      <c r="F4" s="35"/>
      <c r="G4" s="35"/>
      <c r="H4" s="184" t="s">
        <v>415</v>
      </c>
      <c r="I4" s="149"/>
    </row>
    <row r="5" spans="1:10" ht="18.75">
      <c r="A5" s="35"/>
      <c r="B5" s="35"/>
      <c r="C5" s="35"/>
      <c r="D5" s="35"/>
      <c r="E5" s="35"/>
      <c r="F5" s="35"/>
      <c r="G5" s="35"/>
      <c r="H5" s="184" t="s">
        <v>416</v>
      </c>
      <c r="I5" s="150"/>
      <c r="J5" s="62"/>
    </row>
    <row r="6" spans="1:10" ht="25.5">
      <c r="A6" s="65" t="s">
        <v>310</v>
      </c>
      <c r="B6" s="66"/>
      <c r="C6" s="35"/>
      <c r="D6" s="35"/>
      <c r="E6" s="35"/>
      <c r="F6" s="35"/>
      <c r="G6" s="35"/>
      <c r="H6" s="150"/>
      <c r="I6" s="150"/>
    </row>
    <row r="7" spans="1:10" ht="15.75" customHeight="1">
      <c r="A7" s="67" t="s">
        <v>273</v>
      </c>
      <c r="B7" s="35"/>
      <c r="C7" s="35"/>
      <c r="D7" s="35"/>
      <c r="E7" s="35"/>
      <c r="F7" s="35"/>
      <c r="G7" s="35"/>
      <c r="H7" s="141"/>
      <c r="I7" s="68"/>
    </row>
    <row r="8" spans="1:10" ht="15.75" customHeight="1">
      <c r="A8" s="126" t="s">
        <v>410</v>
      </c>
      <c r="B8" s="126"/>
      <c r="C8" s="126"/>
      <c r="D8" s="126"/>
      <c r="E8" s="126"/>
      <c r="F8" s="126"/>
      <c r="G8" s="141"/>
      <c r="I8" s="68"/>
    </row>
    <row r="9" spans="1:10" ht="18.75">
      <c r="A9" s="67" t="s">
        <v>274</v>
      </c>
      <c r="B9" s="35"/>
      <c r="C9" s="35"/>
      <c r="D9" s="35"/>
      <c r="E9" s="35"/>
      <c r="F9" s="35"/>
      <c r="G9" s="35"/>
      <c r="H9" s="141"/>
      <c r="I9" s="68"/>
    </row>
    <row r="10" spans="1:10" ht="15.95" customHeight="1">
      <c r="A10" s="67" t="s">
        <v>311</v>
      </c>
      <c r="B10" s="35"/>
      <c r="C10" s="35"/>
      <c r="D10" s="35"/>
      <c r="E10" s="35"/>
      <c r="F10" s="35"/>
      <c r="G10" s="35"/>
      <c r="H10" s="141"/>
      <c r="I10" s="68"/>
    </row>
    <row r="11" spans="1:10" ht="15.95" customHeight="1">
      <c r="A11" s="67" t="s">
        <v>312</v>
      </c>
      <c r="B11" s="35"/>
      <c r="C11" s="35"/>
      <c r="D11" s="35"/>
      <c r="E11" s="35"/>
      <c r="F11" s="35"/>
      <c r="G11" s="35"/>
      <c r="H11" s="141"/>
      <c r="I11" s="68"/>
    </row>
    <row r="12" spans="1:10" ht="15.95" customHeight="1">
      <c r="A12" s="67" t="s">
        <v>313</v>
      </c>
      <c r="B12" s="35"/>
      <c r="C12" s="35"/>
      <c r="D12" s="35"/>
      <c r="E12" s="35"/>
      <c r="F12" s="35"/>
      <c r="G12" s="35"/>
      <c r="H12" s="141"/>
      <c r="I12" s="68"/>
    </row>
    <row r="13" spans="1:10" ht="14.25" customHeight="1">
      <c r="A13" s="67"/>
      <c r="B13" s="35"/>
      <c r="C13" s="35"/>
      <c r="D13" s="35"/>
      <c r="E13" s="35"/>
      <c r="F13" s="35"/>
      <c r="G13" s="35"/>
      <c r="H13" s="141"/>
      <c r="I13" s="68"/>
    </row>
    <row r="14" spans="1:10" s="73" customFormat="1" ht="23.25">
      <c r="A14" s="69" t="s">
        <v>275</v>
      </c>
      <c r="B14" s="70">
        <f>наценка</f>
        <v>0</v>
      </c>
      <c r="C14" s="71"/>
      <c r="D14" s="71"/>
      <c r="E14" s="71"/>
      <c r="F14" s="71"/>
      <c r="G14" s="72" t="s">
        <v>411</v>
      </c>
      <c r="H14" s="72"/>
      <c r="I14" s="37"/>
    </row>
    <row r="15" spans="1:10" s="73" customFormat="1" ht="11.1" customHeight="1" thickBot="1">
      <c r="A15" s="74"/>
      <c r="B15" s="70"/>
      <c r="C15" s="71"/>
      <c r="D15" s="71"/>
      <c r="E15" s="71"/>
      <c r="F15" s="71"/>
      <c r="G15" s="72"/>
      <c r="H15" s="72"/>
      <c r="I15" s="37"/>
    </row>
    <row r="16" spans="1:10" ht="21.75" thickBot="1">
      <c r="A16" s="75" t="s">
        <v>276</v>
      </c>
      <c r="B16" s="76" t="s">
        <v>277</v>
      </c>
      <c r="C16" s="77" t="s">
        <v>278</v>
      </c>
      <c r="D16" s="76" t="s">
        <v>279</v>
      </c>
      <c r="E16" s="78"/>
      <c r="F16" s="76" t="s">
        <v>276</v>
      </c>
      <c r="G16" s="77" t="s">
        <v>277</v>
      </c>
      <c r="H16" s="76" t="s">
        <v>278</v>
      </c>
      <c r="I16" s="79" t="s">
        <v>279</v>
      </c>
    </row>
    <row r="17" spans="1:14" ht="6" customHeight="1">
      <c r="A17" s="80"/>
      <c r="B17" s="80"/>
      <c r="C17" s="81"/>
      <c r="D17" s="82"/>
      <c r="E17" s="83"/>
      <c r="F17" s="80"/>
      <c r="G17" s="80"/>
      <c r="H17" s="81"/>
      <c r="I17" s="82"/>
    </row>
    <row r="18" spans="1:14" ht="21">
      <c r="A18" s="170" t="s">
        <v>345</v>
      </c>
      <c r="B18" s="170"/>
      <c r="C18" s="170"/>
      <c r="D18" s="170"/>
      <c r="E18" s="83"/>
      <c r="F18" s="170" t="s">
        <v>347</v>
      </c>
      <c r="G18" s="170"/>
      <c r="H18" s="170"/>
      <c r="I18" s="170"/>
    </row>
    <row r="19" spans="1:14" ht="21">
      <c r="A19" s="158"/>
      <c r="B19" s="99"/>
      <c r="C19" s="90"/>
      <c r="D19" s="121"/>
      <c r="E19" s="87"/>
      <c r="F19" s="158"/>
      <c r="G19" s="99"/>
      <c r="H19" s="90"/>
      <c r="I19" s="121"/>
    </row>
    <row r="20" spans="1:14" ht="21">
      <c r="A20" s="158"/>
      <c r="B20" s="107" t="s">
        <v>174</v>
      </c>
      <c r="C20" s="91" t="s">
        <v>338</v>
      </c>
      <c r="D20" s="86">
        <f>'прайс Динамика'!F48</f>
        <v>2267</v>
      </c>
      <c r="E20" s="87"/>
      <c r="F20" s="158"/>
      <c r="G20" s="107" t="s">
        <v>174</v>
      </c>
      <c r="H20" s="91" t="s">
        <v>338</v>
      </c>
      <c r="I20" s="86">
        <f>'прайс Динамика'!F48</f>
        <v>2267</v>
      </c>
    </row>
    <row r="21" spans="1:14" ht="21">
      <c r="A21" s="158"/>
      <c r="B21" s="107" t="s">
        <v>19</v>
      </c>
      <c r="C21" s="124" t="s">
        <v>321</v>
      </c>
      <c r="D21" s="86">
        <f>'прайс Динамика'!F54</f>
        <v>415</v>
      </c>
      <c r="E21" s="94"/>
      <c r="F21" s="158"/>
      <c r="G21" s="107" t="s">
        <v>19</v>
      </c>
      <c r="H21" s="124" t="s">
        <v>321</v>
      </c>
      <c r="I21" s="86">
        <f>'прайс Динамика'!F54</f>
        <v>415</v>
      </c>
      <c r="N21" s="122"/>
    </row>
    <row r="22" spans="1:14" ht="21">
      <c r="A22" s="158"/>
      <c r="B22" s="107" t="s">
        <v>18</v>
      </c>
      <c r="C22" s="124" t="s">
        <v>321</v>
      </c>
      <c r="D22" s="86">
        <f>'прайс Динамика'!F53</f>
        <v>572</v>
      </c>
      <c r="E22" s="87"/>
      <c r="F22" s="158"/>
      <c r="G22" s="107" t="s">
        <v>20</v>
      </c>
      <c r="H22" s="124" t="s">
        <v>329</v>
      </c>
      <c r="I22" s="86">
        <f>'прайс Динамика'!F55</f>
        <v>805</v>
      </c>
      <c r="N22" s="122"/>
    </row>
    <row r="23" spans="1:14" ht="21">
      <c r="A23" s="158"/>
      <c r="B23" s="102"/>
      <c r="C23" s="135" t="s">
        <v>108</v>
      </c>
      <c r="D23" s="136">
        <f>SUM(D20:D22)</f>
        <v>3254</v>
      </c>
      <c r="E23" s="87"/>
      <c r="F23" s="158"/>
      <c r="G23" s="102"/>
      <c r="H23" s="135" t="s">
        <v>108</v>
      </c>
      <c r="I23" s="136">
        <f>SUM(I20:I22)</f>
        <v>3487</v>
      </c>
      <c r="N23" s="122"/>
    </row>
    <row r="24" spans="1:14" ht="21">
      <c r="A24" s="158"/>
      <c r="B24" s="171" t="s">
        <v>346</v>
      </c>
      <c r="C24" s="171"/>
      <c r="D24" s="172"/>
      <c r="E24" s="87"/>
      <c r="F24" s="158"/>
      <c r="G24" s="171" t="s">
        <v>348</v>
      </c>
      <c r="H24" s="171"/>
      <c r="I24" s="172"/>
      <c r="K24" s="134"/>
      <c r="N24" s="122"/>
    </row>
    <row r="25" spans="1:14" ht="21">
      <c r="A25" s="170" t="s">
        <v>349</v>
      </c>
      <c r="B25" s="170"/>
      <c r="C25" s="170"/>
      <c r="D25" s="170"/>
      <c r="E25" s="83"/>
      <c r="F25" s="170" t="s">
        <v>351</v>
      </c>
      <c r="G25" s="170"/>
      <c r="H25" s="170"/>
      <c r="I25" s="170"/>
    </row>
    <row r="26" spans="1:14" ht="21">
      <c r="A26" s="158"/>
      <c r="B26" s="99"/>
      <c r="C26" s="90"/>
      <c r="D26" s="121"/>
      <c r="E26" s="87"/>
      <c r="F26" s="158"/>
      <c r="G26" s="99"/>
      <c r="H26" s="90"/>
      <c r="I26" s="114"/>
    </row>
    <row r="27" spans="1:14" ht="21">
      <c r="A27" s="158"/>
      <c r="B27" s="107" t="s">
        <v>174</v>
      </c>
      <c r="C27" s="91" t="s">
        <v>338</v>
      </c>
      <c r="D27" s="86">
        <f>'прайс Динамика'!F48</f>
        <v>2267</v>
      </c>
      <c r="E27" s="87"/>
      <c r="F27" s="158"/>
      <c r="G27" s="129"/>
      <c r="H27" s="130"/>
      <c r="I27" s="130"/>
    </row>
    <row r="28" spans="1:14" ht="21">
      <c r="A28" s="158"/>
      <c r="B28" s="107" t="s">
        <v>19</v>
      </c>
      <c r="C28" s="124" t="s">
        <v>321</v>
      </c>
      <c r="D28" s="86">
        <f>'прайс Динамика'!F54</f>
        <v>415</v>
      </c>
      <c r="E28" s="94"/>
      <c r="F28" s="158"/>
      <c r="G28" s="131"/>
      <c r="H28" s="132"/>
      <c r="I28" s="132"/>
      <c r="N28" s="122"/>
    </row>
    <row r="29" spans="1:14" ht="21">
      <c r="A29" s="158"/>
      <c r="B29" s="107" t="s">
        <v>21</v>
      </c>
      <c r="C29" s="124" t="s">
        <v>329</v>
      </c>
      <c r="D29" s="86">
        <f>'прайс Динамика'!F56</f>
        <v>694</v>
      </c>
      <c r="E29" s="87"/>
      <c r="F29" s="158"/>
      <c r="G29" s="133" t="s">
        <v>166</v>
      </c>
      <c r="H29" s="119" t="s">
        <v>352</v>
      </c>
      <c r="I29" s="120">
        <f>'прайс Динамика'!F47</f>
        <v>1954</v>
      </c>
      <c r="N29" s="122"/>
    </row>
    <row r="30" spans="1:14" ht="21">
      <c r="A30" s="158"/>
      <c r="B30" s="102"/>
      <c r="C30" s="135" t="s">
        <v>108</v>
      </c>
      <c r="D30" s="136">
        <f>SUM(D27:D29)</f>
        <v>3376</v>
      </c>
      <c r="E30" s="87"/>
      <c r="F30" s="158"/>
      <c r="G30" s="102"/>
      <c r="H30" s="135" t="s">
        <v>108</v>
      </c>
      <c r="I30" s="136">
        <f>SUM(I29)</f>
        <v>1954</v>
      </c>
      <c r="N30" s="122"/>
    </row>
    <row r="31" spans="1:14" ht="21">
      <c r="A31" s="158"/>
      <c r="B31" s="171" t="s">
        <v>350</v>
      </c>
      <c r="C31" s="171"/>
      <c r="D31" s="172"/>
      <c r="E31" s="87"/>
      <c r="F31" s="158"/>
      <c r="G31" s="171" t="s">
        <v>353</v>
      </c>
      <c r="H31" s="171"/>
      <c r="I31" s="172"/>
      <c r="N31" s="122"/>
    </row>
    <row r="32" spans="1:14" ht="21">
      <c r="A32" s="170" t="s">
        <v>408</v>
      </c>
      <c r="B32" s="170"/>
      <c r="C32" s="170"/>
      <c r="D32" s="170"/>
      <c r="E32" s="83"/>
      <c r="F32" s="170" t="s">
        <v>356</v>
      </c>
      <c r="G32" s="170"/>
      <c r="H32" s="170"/>
      <c r="I32" s="170"/>
    </row>
    <row r="33" spans="1:14" ht="21">
      <c r="A33" s="158"/>
      <c r="B33" s="99"/>
      <c r="C33" s="90"/>
      <c r="D33" s="90"/>
      <c r="E33" s="87"/>
      <c r="F33" s="158"/>
      <c r="G33" s="99"/>
      <c r="H33" s="90"/>
      <c r="I33" s="90"/>
    </row>
    <row r="34" spans="1:14" ht="21">
      <c r="A34" s="158"/>
      <c r="B34" s="131"/>
      <c r="C34" s="132"/>
      <c r="D34" s="132"/>
      <c r="E34" s="87"/>
      <c r="F34" s="158"/>
      <c r="G34" s="131"/>
      <c r="H34" s="132"/>
      <c r="I34" s="132"/>
    </row>
    <row r="35" spans="1:14" ht="21">
      <c r="A35" s="158"/>
      <c r="B35" s="133" t="s">
        <v>166</v>
      </c>
      <c r="C35" s="119" t="s">
        <v>352</v>
      </c>
      <c r="D35" s="86">
        <f>'прайс Динамика'!F47</f>
        <v>1954</v>
      </c>
      <c r="E35" s="94"/>
      <c r="F35" s="158"/>
      <c r="G35" s="133" t="s">
        <v>166</v>
      </c>
      <c r="H35" s="119" t="s">
        <v>352</v>
      </c>
      <c r="I35" s="86">
        <f>'прайс Динамика'!F47</f>
        <v>1954</v>
      </c>
      <c r="N35" s="122"/>
    </row>
    <row r="36" spans="1:14" ht="21">
      <c r="A36" s="158"/>
      <c r="B36" s="107" t="s">
        <v>320</v>
      </c>
      <c r="C36" s="124" t="s">
        <v>355</v>
      </c>
      <c r="D36" s="86">
        <f>'прайс Динамика'!F54*2</f>
        <v>830</v>
      </c>
      <c r="E36" s="87"/>
      <c r="F36" s="158"/>
      <c r="G36" s="107" t="s">
        <v>331</v>
      </c>
      <c r="H36" s="124" t="s">
        <v>355</v>
      </c>
      <c r="I36" s="86">
        <f>'прайс Динамика'!F53*2</f>
        <v>1144</v>
      </c>
      <c r="N36" s="122"/>
    </row>
    <row r="37" spans="1:14" ht="21">
      <c r="A37" s="158"/>
      <c r="B37" s="102"/>
      <c r="C37" s="135" t="s">
        <v>108</v>
      </c>
      <c r="D37" s="136">
        <f>SUM(D35:D36)</f>
        <v>2784</v>
      </c>
      <c r="E37" s="87"/>
      <c r="F37" s="158"/>
      <c r="G37" s="102"/>
      <c r="H37" s="135" t="s">
        <v>108</v>
      </c>
      <c r="I37" s="136">
        <f>SUM(I35:I36)</f>
        <v>3098</v>
      </c>
      <c r="N37" s="122"/>
    </row>
    <row r="38" spans="1:14" ht="21">
      <c r="A38" s="158"/>
      <c r="B38" s="171" t="s">
        <v>354</v>
      </c>
      <c r="C38" s="171"/>
      <c r="D38" s="172"/>
      <c r="E38" s="87"/>
      <c r="F38" s="158"/>
      <c r="G38" s="171" t="s">
        <v>357</v>
      </c>
      <c r="H38" s="171"/>
      <c r="I38" s="172"/>
      <c r="N38" s="122"/>
    </row>
    <row r="39" spans="1:14" ht="21">
      <c r="A39" s="170" t="s">
        <v>359</v>
      </c>
      <c r="B39" s="170"/>
      <c r="C39" s="170"/>
      <c r="D39" s="170"/>
      <c r="E39" s="83"/>
      <c r="F39" s="178" t="s">
        <v>360</v>
      </c>
      <c r="G39" s="178"/>
      <c r="H39" s="178"/>
      <c r="I39" s="178"/>
    </row>
    <row r="40" spans="1:14" ht="21">
      <c r="A40" s="158"/>
      <c r="B40" s="99"/>
      <c r="C40" s="90"/>
      <c r="D40" s="90"/>
      <c r="E40" s="87"/>
      <c r="F40" s="158"/>
      <c r="G40" s="99"/>
      <c r="H40" s="90"/>
      <c r="I40" s="114"/>
    </row>
    <row r="41" spans="1:14" ht="21">
      <c r="A41" s="158"/>
      <c r="B41" s="131"/>
      <c r="C41" s="132"/>
      <c r="D41" s="132"/>
      <c r="E41" s="87"/>
      <c r="F41" s="158"/>
      <c r="G41" s="129"/>
      <c r="H41" s="130"/>
      <c r="I41" s="130"/>
    </row>
    <row r="42" spans="1:14" ht="21">
      <c r="A42" s="158"/>
      <c r="B42" s="133" t="s">
        <v>166</v>
      </c>
      <c r="C42" s="119" t="s">
        <v>352</v>
      </c>
      <c r="D42" s="86">
        <f>'прайс Динамика'!F47</f>
        <v>1954</v>
      </c>
      <c r="E42" s="94"/>
      <c r="F42" s="158"/>
      <c r="G42" s="131"/>
      <c r="H42" s="132"/>
      <c r="I42" s="132"/>
      <c r="N42" s="122"/>
    </row>
    <row r="43" spans="1:14" ht="21">
      <c r="A43" s="158"/>
      <c r="B43" s="107" t="s">
        <v>328</v>
      </c>
      <c r="C43" s="124" t="s">
        <v>358</v>
      </c>
      <c r="D43" s="86">
        <f>'прайс Динамика'!F55*2</f>
        <v>1610</v>
      </c>
      <c r="E43" s="87"/>
      <c r="F43" s="158"/>
      <c r="G43" s="133" t="s">
        <v>176</v>
      </c>
      <c r="H43" s="119" t="s">
        <v>361</v>
      </c>
      <c r="I43" s="120">
        <f>'прайс Динамика'!F49</f>
        <v>2479</v>
      </c>
      <c r="N43" s="122"/>
    </row>
    <row r="44" spans="1:14" ht="21">
      <c r="A44" s="158"/>
      <c r="B44" s="102"/>
      <c r="C44" s="135" t="s">
        <v>108</v>
      </c>
      <c r="D44" s="136">
        <f>SUM(D42:D43)</f>
        <v>3564</v>
      </c>
      <c r="E44" s="87"/>
      <c r="F44" s="158"/>
      <c r="G44" s="102"/>
      <c r="H44" s="135" t="s">
        <v>108</v>
      </c>
      <c r="I44" s="136">
        <f>SUM(I43)</f>
        <v>2479</v>
      </c>
      <c r="N44" s="122"/>
    </row>
    <row r="45" spans="1:14" ht="21">
      <c r="A45" s="158"/>
      <c r="B45" s="171" t="s">
        <v>357</v>
      </c>
      <c r="C45" s="171"/>
      <c r="D45" s="172"/>
      <c r="E45" s="87"/>
      <c r="F45" s="158"/>
      <c r="G45" s="171" t="s">
        <v>362</v>
      </c>
      <c r="H45" s="171"/>
      <c r="I45" s="172"/>
      <c r="N45" s="122"/>
    </row>
    <row r="46" spans="1:14" ht="21">
      <c r="A46" s="170" t="s">
        <v>363</v>
      </c>
      <c r="B46" s="170"/>
      <c r="C46" s="170"/>
      <c r="D46" s="170"/>
      <c r="E46" s="83"/>
      <c r="F46" s="170" t="s">
        <v>366</v>
      </c>
      <c r="G46" s="170"/>
      <c r="H46" s="170"/>
      <c r="I46" s="170"/>
    </row>
    <row r="47" spans="1:14" ht="21">
      <c r="A47" s="158"/>
      <c r="B47" s="99"/>
      <c r="C47" s="90"/>
      <c r="D47" s="114"/>
      <c r="E47" s="87"/>
      <c r="F47" s="158"/>
      <c r="G47" s="99"/>
      <c r="H47" s="90"/>
      <c r="I47" s="114"/>
    </row>
    <row r="48" spans="1:14" ht="21">
      <c r="A48" s="158"/>
      <c r="B48" s="129"/>
      <c r="C48" s="130"/>
      <c r="D48" s="130"/>
      <c r="E48" s="87"/>
      <c r="F48" s="158"/>
      <c r="G48" s="129"/>
      <c r="H48" s="130"/>
      <c r="I48" s="130"/>
    </row>
    <row r="49" spans="1:15" ht="21">
      <c r="A49" s="158"/>
      <c r="B49" s="131"/>
      <c r="C49" s="132"/>
      <c r="D49" s="132"/>
      <c r="E49" s="94"/>
      <c r="F49" s="158"/>
      <c r="G49" s="131"/>
      <c r="H49" s="132"/>
      <c r="I49" s="132"/>
      <c r="N49" s="122"/>
    </row>
    <row r="50" spans="1:15" ht="21">
      <c r="A50" s="158"/>
      <c r="B50" s="133" t="s">
        <v>168</v>
      </c>
      <c r="C50" s="119" t="s">
        <v>364</v>
      </c>
      <c r="D50" s="120">
        <f>'прайс Динамика'!F50</f>
        <v>1542</v>
      </c>
      <c r="E50" s="87"/>
      <c r="F50" s="158"/>
      <c r="G50" s="133" t="s">
        <v>367</v>
      </c>
      <c r="H50" s="119" t="s">
        <v>368</v>
      </c>
      <c r="I50" s="120">
        <v>105</v>
      </c>
      <c r="N50" s="122"/>
    </row>
    <row r="51" spans="1:15" ht="21">
      <c r="A51" s="158"/>
      <c r="B51" s="102"/>
      <c r="C51" s="135" t="s">
        <v>108</v>
      </c>
      <c r="D51" s="136">
        <f>SUM(D50)</f>
        <v>1542</v>
      </c>
      <c r="E51" s="87"/>
      <c r="F51" s="158"/>
      <c r="G51" s="102"/>
      <c r="H51" s="135" t="s">
        <v>108</v>
      </c>
      <c r="I51" s="136">
        <v>105</v>
      </c>
      <c r="N51" s="122"/>
    </row>
    <row r="52" spans="1:15" ht="21">
      <c r="A52" s="158"/>
      <c r="B52" s="171" t="s">
        <v>365</v>
      </c>
      <c r="C52" s="171"/>
      <c r="D52" s="172"/>
      <c r="E52" s="87"/>
      <c r="F52" s="158"/>
      <c r="G52" s="171"/>
      <c r="H52" s="171"/>
      <c r="I52" s="172"/>
      <c r="N52" s="122"/>
    </row>
    <row r="53" spans="1:15" ht="21">
      <c r="A53" s="170" t="s">
        <v>369</v>
      </c>
      <c r="B53" s="170"/>
      <c r="C53" s="170"/>
      <c r="D53" s="170"/>
      <c r="E53" s="83"/>
      <c r="F53" s="173" t="s">
        <v>371</v>
      </c>
      <c r="G53" s="173"/>
      <c r="H53" s="173"/>
      <c r="I53" s="173"/>
    </row>
    <row r="54" spans="1:15" ht="21">
      <c r="A54" s="158"/>
      <c r="B54" s="99"/>
      <c r="C54" s="90"/>
      <c r="D54" s="114"/>
      <c r="E54" s="87"/>
      <c r="F54" s="158"/>
      <c r="G54" s="99"/>
      <c r="H54" s="90"/>
      <c r="I54" s="114"/>
    </row>
    <row r="55" spans="1:15" ht="21">
      <c r="A55" s="158"/>
      <c r="B55" s="129"/>
      <c r="C55" s="130"/>
      <c r="D55" s="130"/>
      <c r="E55" s="87"/>
      <c r="F55" s="158"/>
      <c r="G55" s="129"/>
      <c r="H55" s="130"/>
      <c r="I55" s="130"/>
    </row>
    <row r="56" spans="1:15" ht="21">
      <c r="A56" s="158"/>
      <c r="B56" s="131"/>
      <c r="C56" s="132"/>
      <c r="D56" s="132"/>
      <c r="E56" s="94"/>
      <c r="F56" s="158"/>
      <c r="G56" s="131"/>
      <c r="H56" s="132"/>
      <c r="I56" s="132"/>
      <c r="N56" s="122"/>
    </row>
    <row r="57" spans="1:15" ht="21">
      <c r="A57" s="158"/>
      <c r="B57" s="133" t="s">
        <v>162</v>
      </c>
      <c r="C57" s="119" t="s">
        <v>370</v>
      </c>
      <c r="D57" s="120">
        <f>'прайс Динамика'!F29</f>
        <v>461</v>
      </c>
      <c r="E57" s="87"/>
      <c r="F57" s="158"/>
      <c r="G57" s="133" t="s">
        <v>165</v>
      </c>
      <c r="H57" s="119" t="s">
        <v>372</v>
      </c>
      <c r="I57" s="120">
        <f>'прайс Динамика'!F33</f>
        <v>877</v>
      </c>
      <c r="N57" s="122"/>
    </row>
    <row r="58" spans="1:15" ht="21">
      <c r="A58" s="158"/>
      <c r="B58" s="102"/>
      <c r="C58" s="135" t="s">
        <v>108</v>
      </c>
      <c r="D58" s="136">
        <f>SUM(D57)</f>
        <v>461</v>
      </c>
      <c r="E58" s="87"/>
      <c r="F58" s="158"/>
      <c r="G58" s="102"/>
      <c r="H58" s="135" t="s">
        <v>108</v>
      </c>
      <c r="I58" s="136">
        <f>SUM(I57)</f>
        <v>877</v>
      </c>
      <c r="N58" s="122"/>
    </row>
    <row r="59" spans="1:15" ht="21">
      <c r="A59" s="162"/>
      <c r="B59" s="176"/>
      <c r="C59" s="176"/>
      <c r="D59" s="177"/>
      <c r="E59" s="87"/>
      <c r="F59" s="162"/>
      <c r="G59" s="176"/>
      <c r="H59" s="176"/>
      <c r="I59" s="177"/>
      <c r="N59" s="122"/>
      <c r="O59" s="122"/>
    </row>
    <row r="60" spans="1:15">
      <c r="C60" s="123"/>
    </row>
    <row r="63" spans="1:15">
      <c r="D63" s="122"/>
    </row>
    <row r="66" spans="1:9">
      <c r="A66" s="161" t="s">
        <v>289</v>
      </c>
      <c r="B66" s="161"/>
      <c r="C66" s="161"/>
      <c r="D66" s="161"/>
      <c r="E66" s="122"/>
      <c r="F66" s="122"/>
      <c r="G66" s="122"/>
      <c r="H66" s="122"/>
      <c r="I66" s="122"/>
    </row>
    <row r="67" spans="1:9" ht="18.75">
      <c r="A67" s="161"/>
      <c r="B67" s="161"/>
      <c r="C67" s="161"/>
      <c r="D67" s="161"/>
      <c r="E67" s="122"/>
      <c r="F67" s="122"/>
      <c r="G67" s="122"/>
      <c r="H67" s="165" t="s">
        <v>402</v>
      </c>
      <c r="I67" s="165"/>
    </row>
  </sheetData>
  <mergeCells count="43">
    <mergeCell ref="A18:D18"/>
    <mergeCell ref="F18:I18"/>
    <mergeCell ref="E2:I2"/>
    <mergeCell ref="F3:I3"/>
    <mergeCell ref="H4:I4"/>
    <mergeCell ref="H5:I5"/>
    <mergeCell ref="H6:I6"/>
    <mergeCell ref="A19:A24"/>
    <mergeCell ref="F19:F24"/>
    <mergeCell ref="B24:D24"/>
    <mergeCell ref="G24:I24"/>
    <mergeCell ref="A25:D25"/>
    <mergeCell ref="F25:I25"/>
    <mergeCell ref="A26:A31"/>
    <mergeCell ref="F26:F31"/>
    <mergeCell ref="B31:D31"/>
    <mergeCell ref="G31:I31"/>
    <mergeCell ref="A32:D32"/>
    <mergeCell ref="F32:I32"/>
    <mergeCell ref="A33:A38"/>
    <mergeCell ref="F33:F38"/>
    <mergeCell ref="B38:D38"/>
    <mergeCell ref="G38:I38"/>
    <mergeCell ref="A39:D39"/>
    <mergeCell ref="F39:I39"/>
    <mergeCell ref="A40:A45"/>
    <mergeCell ref="F40:F45"/>
    <mergeCell ref="B45:D45"/>
    <mergeCell ref="G45:I45"/>
    <mergeCell ref="A46:D46"/>
    <mergeCell ref="F46:I46"/>
    <mergeCell ref="B52:D52"/>
    <mergeCell ref="G52:I52"/>
    <mergeCell ref="A66:D67"/>
    <mergeCell ref="H67:I67"/>
    <mergeCell ref="A53:D53"/>
    <mergeCell ref="F53:I53"/>
    <mergeCell ref="A54:A59"/>
    <mergeCell ref="F54:F59"/>
    <mergeCell ref="B59:D59"/>
    <mergeCell ref="G59:I59"/>
    <mergeCell ref="A47:A52"/>
    <mergeCell ref="F47:F52"/>
  </mergeCells>
  <hyperlinks>
    <hyperlink ref="H4" r:id="rId1"/>
    <hyperlink ref="H5" r:id="rId2"/>
  </hyperlinks>
  <pageMargins left="0.23622047244094488" right="0.23622047244094488" top="0.15748031496062992" bottom="0.15748031496062992" header="0.31496062992125984" footer="0.31496062992125984"/>
  <pageSetup paperSize="9" scale="61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topLeftCell="A55" zoomScaleNormal="100" workbookViewId="0">
      <selection activeCell="M16" sqref="M16"/>
    </sheetView>
  </sheetViews>
  <sheetFormatPr defaultRowHeight="12.75"/>
  <cols>
    <col min="1" max="1" width="26.85546875" customWidth="1"/>
    <col min="2" max="2" width="15.28515625" bestFit="1" customWidth="1"/>
    <col min="3" max="3" width="24.5703125" customWidth="1"/>
    <col min="4" max="4" width="15.140625" bestFit="1" customWidth="1"/>
    <col min="5" max="5" width="2.140625" customWidth="1"/>
    <col min="6" max="6" width="26.85546875" customWidth="1"/>
    <col min="7" max="7" width="14.42578125" customWidth="1"/>
    <col min="8" max="8" width="24.5703125" customWidth="1"/>
    <col min="9" max="9" width="15.140625" bestFit="1" customWidth="1"/>
  </cols>
  <sheetData>
    <row r="1" spans="1:10" ht="66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0" ht="15.75">
      <c r="A2" s="35"/>
      <c r="B2" s="35"/>
      <c r="C2" s="35"/>
      <c r="D2" s="35"/>
      <c r="E2" s="148" t="s">
        <v>413</v>
      </c>
      <c r="F2" s="148"/>
      <c r="G2" s="148"/>
      <c r="H2" s="148"/>
      <c r="I2" s="148"/>
    </row>
    <row r="3" spans="1:10" ht="18">
      <c r="A3" s="35"/>
      <c r="B3" s="35"/>
      <c r="C3" s="35"/>
      <c r="D3" s="35"/>
      <c r="E3" s="35"/>
      <c r="F3" s="160" t="s">
        <v>414</v>
      </c>
      <c r="G3" s="160"/>
      <c r="H3" s="160"/>
      <c r="I3" s="160"/>
    </row>
    <row r="4" spans="1:10" ht="21">
      <c r="A4" s="35"/>
      <c r="B4" s="35"/>
      <c r="C4" s="35"/>
      <c r="D4" s="35"/>
      <c r="E4" s="35"/>
      <c r="F4" s="35"/>
      <c r="G4" s="35"/>
      <c r="H4" s="184" t="s">
        <v>415</v>
      </c>
      <c r="I4" s="149"/>
    </row>
    <row r="5" spans="1:10" ht="18.75">
      <c r="A5" s="35"/>
      <c r="B5" s="35"/>
      <c r="C5" s="35"/>
      <c r="D5" s="35"/>
      <c r="E5" s="35"/>
      <c r="F5" s="35"/>
      <c r="G5" s="35"/>
      <c r="H5" s="184" t="s">
        <v>416</v>
      </c>
      <c r="I5" s="150"/>
      <c r="J5" s="62"/>
    </row>
    <row r="6" spans="1:10" ht="25.5">
      <c r="A6" s="65" t="s">
        <v>310</v>
      </c>
      <c r="B6" s="66"/>
      <c r="C6" s="35"/>
      <c r="D6" s="35"/>
      <c r="E6" s="35"/>
      <c r="F6" s="35"/>
      <c r="G6" s="35"/>
      <c r="H6" s="150"/>
      <c r="I6" s="150"/>
    </row>
    <row r="7" spans="1:10" ht="15.75" customHeight="1">
      <c r="A7" s="67" t="s">
        <v>273</v>
      </c>
      <c r="B7" s="35"/>
      <c r="C7" s="35"/>
      <c r="D7" s="35"/>
      <c r="E7" s="35"/>
      <c r="F7" s="35"/>
      <c r="G7" s="35"/>
      <c r="H7" s="141"/>
      <c r="I7" s="68"/>
    </row>
    <row r="8" spans="1:10" ht="15.75" customHeight="1">
      <c r="A8" s="126" t="s">
        <v>410</v>
      </c>
      <c r="B8" s="126"/>
      <c r="C8" s="126"/>
      <c r="D8" s="126"/>
      <c r="E8" s="126"/>
      <c r="F8" s="126"/>
      <c r="G8" s="141"/>
      <c r="I8" s="68"/>
    </row>
    <row r="9" spans="1:10" ht="18.75">
      <c r="A9" s="67" t="s">
        <v>274</v>
      </c>
      <c r="B9" s="35"/>
      <c r="C9" s="35"/>
      <c r="D9" s="35"/>
      <c r="E9" s="35"/>
      <c r="F9" s="35"/>
      <c r="G9" s="35"/>
      <c r="H9" s="141"/>
      <c r="I9" s="68"/>
    </row>
    <row r="10" spans="1:10" ht="15.95" customHeight="1">
      <c r="A10" s="67" t="s">
        <v>311</v>
      </c>
      <c r="B10" s="35"/>
      <c r="C10" s="35"/>
      <c r="D10" s="35"/>
      <c r="E10" s="35"/>
      <c r="F10" s="35"/>
      <c r="G10" s="35"/>
      <c r="H10" s="141"/>
      <c r="I10" s="68"/>
    </row>
    <row r="11" spans="1:10" ht="15.95" customHeight="1">
      <c r="A11" s="67" t="s">
        <v>312</v>
      </c>
      <c r="B11" s="35"/>
      <c r="C11" s="35"/>
      <c r="D11" s="35"/>
      <c r="E11" s="35"/>
      <c r="F11" s="35"/>
      <c r="G11" s="35"/>
      <c r="H11" s="141"/>
      <c r="I11" s="68"/>
    </row>
    <row r="12" spans="1:10" ht="15.95" customHeight="1">
      <c r="A12" s="67" t="s">
        <v>313</v>
      </c>
      <c r="B12" s="35"/>
      <c r="C12" s="35"/>
      <c r="D12" s="35"/>
      <c r="E12" s="35"/>
      <c r="F12" s="35"/>
      <c r="G12" s="35"/>
      <c r="H12" s="141"/>
      <c r="I12" s="68"/>
    </row>
    <row r="13" spans="1:10" ht="14.25" customHeight="1">
      <c r="A13" s="67"/>
      <c r="B13" s="35"/>
      <c r="C13" s="35"/>
      <c r="D13" s="35"/>
      <c r="E13" s="35"/>
      <c r="F13" s="35"/>
      <c r="G13" s="35"/>
      <c r="H13" s="141"/>
      <c r="I13" s="68"/>
    </row>
    <row r="14" spans="1:10" s="73" customFormat="1" ht="23.25">
      <c r="A14" s="69" t="s">
        <v>275</v>
      </c>
      <c r="B14" s="70">
        <f>наценка</f>
        <v>0</v>
      </c>
      <c r="C14" s="71"/>
      <c r="D14" s="71"/>
      <c r="E14" s="71"/>
      <c r="F14" s="71"/>
      <c r="G14" s="72" t="s">
        <v>411</v>
      </c>
      <c r="H14" s="72"/>
      <c r="I14" s="37"/>
    </row>
    <row r="15" spans="1:10" s="73" customFormat="1" ht="11.1" customHeight="1" thickBot="1">
      <c r="A15" s="74"/>
      <c r="B15" s="70"/>
      <c r="C15" s="71"/>
      <c r="D15" s="71"/>
      <c r="E15" s="71"/>
      <c r="F15" s="71"/>
      <c r="G15" s="72"/>
      <c r="H15" s="72"/>
      <c r="I15" s="37"/>
    </row>
    <row r="16" spans="1:10" ht="21.75" thickBot="1">
      <c r="A16" s="75" t="s">
        <v>276</v>
      </c>
      <c r="B16" s="76" t="s">
        <v>277</v>
      </c>
      <c r="C16" s="77" t="s">
        <v>278</v>
      </c>
      <c r="D16" s="76" t="s">
        <v>279</v>
      </c>
      <c r="E16" s="78"/>
      <c r="F16" s="76" t="s">
        <v>276</v>
      </c>
      <c r="G16" s="77" t="s">
        <v>277</v>
      </c>
      <c r="H16" s="76" t="s">
        <v>278</v>
      </c>
      <c r="I16" s="79" t="s">
        <v>279</v>
      </c>
    </row>
    <row r="17" spans="1:14" ht="6" customHeight="1">
      <c r="A17" s="80"/>
      <c r="B17" s="80"/>
      <c r="C17" s="81"/>
      <c r="D17" s="82"/>
      <c r="E17" s="83"/>
      <c r="F17" s="80"/>
      <c r="G17" s="80"/>
      <c r="H17" s="81"/>
      <c r="I17" s="82"/>
    </row>
    <row r="18" spans="1:14" ht="21">
      <c r="A18" s="170" t="s">
        <v>374</v>
      </c>
      <c r="B18" s="170"/>
      <c r="C18" s="170"/>
      <c r="D18" s="170"/>
      <c r="E18" s="83"/>
      <c r="F18" s="170" t="s">
        <v>375</v>
      </c>
      <c r="G18" s="170"/>
      <c r="H18" s="170"/>
      <c r="I18" s="170"/>
    </row>
    <row r="19" spans="1:14" ht="21">
      <c r="A19" s="158"/>
      <c r="B19" s="99"/>
      <c r="C19" s="90"/>
      <c r="D19" s="90"/>
      <c r="E19" s="87"/>
      <c r="F19" s="158"/>
      <c r="G19" s="99"/>
      <c r="H19" s="90"/>
      <c r="I19" s="90"/>
    </row>
    <row r="20" spans="1:14" ht="21">
      <c r="A20" s="158"/>
      <c r="B20" s="131"/>
      <c r="C20" s="132"/>
      <c r="D20" s="132"/>
      <c r="E20" s="114"/>
      <c r="F20" s="158"/>
      <c r="G20" s="131"/>
      <c r="H20" s="132"/>
      <c r="I20" s="132"/>
    </row>
    <row r="21" spans="1:14" ht="21">
      <c r="A21" s="158"/>
      <c r="B21" s="133" t="s">
        <v>8</v>
      </c>
      <c r="C21" s="119" t="s">
        <v>373</v>
      </c>
      <c r="D21" s="86">
        <f>'прайс Динамика'!F34</f>
        <v>888</v>
      </c>
      <c r="E21" s="94"/>
      <c r="F21" s="158"/>
      <c r="G21" s="133" t="s">
        <v>7</v>
      </c>
      <c r="H21" s="119" t="s">
        <v>376</v>
      </c>
      <c r="I21" s="86">
        <f>'прайс Динамика'!F35</f>
        <v>659</v>
      </c>
      <c r="N21" s="122"/>
    </row>
    <row r="22" spans="1:14" ht="21">
      <c r="A22" s="158"/>
      <c r="B22" s="107" t="s">
        <v>15</v>
      </c>
      <c r="C22" s="124" t="s">
        <v>382</v>
      </c>
      <c r="D22" s="86">
        <f>'прайс Динамика'!F43</f>
        <v>500</v>
      </c>
      <c r="E22" s="87"/>
      <c r="F22" s="158"/>
      <c r="G22" s="107" t="s">
        <v>15</v>
      </c>
      <c r="H22" s="124" t="s">
        <v>382</v>
      </c>
      <c r="I22" s="86">
        <f>'прайс Динамика'!F43</f>
        <v>500</v>
      </c>
      <c r="N22" s="122"/>
    </row>
    <row r="23" spans="1:14" ht="21">
      <c r="A23" s="158"/>
      <c r="B23" s="102"/>
      <c r="C23" s="135" t="s">
        <v>108</v>
      </c>
      <c r="D23" s="136">
        <f>SUM(D21:D22)</f>
        <v>1388</v>
      </c>
      <c r="E23" s="87"/>
      <c r="F23" s="158"/>
      <c r="G23" s="102"/>
      <c r="H23" s="135" t="s">
        <v>108</v>
      </c>
      <c r="I23" s="136">
        <f>SUM(I21:I22)</f>
        <v>1159</v>
      </c>
      <c r="N23" s="122"/>
    </row>
    <row r="24" spans="1:14" ht="21">
      <c r="A24" s="158"/>
      <c r="B24" s="171"/>
      <c r="C24" s="171"/>
      <c r="D24" s="172"/>
      <c r="E24" s="87"/>
      <c r="F24" s="158"/>
      <c r="G24" s="171"/>
      <c r="H24" s="171"/>
      <c r="I24" s="172"/>
      <c r="K24" s="122"/>
      <c r="N24" s="122"/>
    </row>
    <row r="25" spans="1:14" ht="21">
      <c r="A25" s="170" t="s">
        <v>377</v>
      </c>
      <c r="B25" s="170"/>
      <c r="C25" s="170"/>
      <c r="D25" s="170"/>
      <c r="E25" s="83"/>
      <c r="F25" s="170" t="s">
        <v>379</v>
      </c>
      <c r="G25" s="170"/>
      <c r="H25" s="170"/>
      <c r="I25" s="170"/>
    </row>
    <row r="26" spans="1:14" ht="21">
      <c r="A26" s="158"/>
      <c r="B26" s="99"/>
      <c r="C26" s="90"/>
      <c r="D26" s="90"/>
      <c r="E26" s="87"/>
      <c r="F26" s="158"/>
      <c r="G26" s="99"/>
      <c r="H26" s="90"/>
      <c r="I26" s="90"/>
    </row>
    <row r="27" spans="1:14" ht="21">
      <c r="A27" s="158"/>
      <c r="B27" s="131"/>
      <c r="C27" s="132"/>
      <c r="D27" s="132"/>
      <c r="E27" s="87"/>
      <c r="F27" s="158"/>
      <c r="G27" s="131"/>
      <c r="H27" s="132"/>
      <c r="I27" s="132"/>
    </row>
    <row r="28" spans="1:14" ht="21">
      <c r="A28" s="158"/>
      <c r="B28" s="133" t="s">
        <v>9</v>
      </c>
      <c r="C28" s="119" t="s">
        <v>378</v>
      </c>
      <c r="D28" s="86">
        <f>'прайс Динамика'!F36</f>
        <v>779</v>
      </c>
      <c r="E28" s="94"/>
      <c r="F28" s="158"/>
      <c r="G28" s="133" t="s">
        <v>10</v>
      </c>
      <c r="H28" s="119" t="s">
        <v>380</v>
      </c>
      <c r="I28" s="86">
        <f>'прайс Динамика'!F37</f>
        <v>1258</v>
      </c>
      <c r="N28" s="122"/>
    </row>
    <row r="29" spans="1:14" ht="21">
      <c r="A29" s="158"/>
      <c r="B29" s="107" t="s">
        <v>15</v>
      </c>
      <c r="C29" s="124" t="s">
        <v>382</v>
      </c>
      <c r="D29" s="86">
        <f>'прайс Динамика'!F43</f>
        <v>500</v>
      </c>
      <c r="E29" s="87"/>
      <c r="F29" s="158"/>
      <c r="G29" s="107" t="s">
        <v>15</v>
      </c>
      <c r="H29" s="124" t="s">
        <v>382</v>
      </c>
      <c r="I29" s="86">
        <f>'прайс Динамика'!F43</f>
        <v>500</v>
      </c>
      <c r="N29" s="122"/>
    </row>
    <row r="30" spans="1:14" ht="21">
      <c r="A30" s="158"/>
      <c r="B30" s="102"/>
      <c r="C30" s="135" t="s">
        <v>108</v>
      </c>
      <c r="D30" s="136">
        <f>SUM(D28:D29)</f>
        <v>1279</v>
      </c>
      <c r="E30" s="87"/>
      <c r="F30" s="158"/>
      <c r="G30" s="102"/>
      <c r="H30" s="135" t="s">
        <v>108</v>
      </c>
      <c r="I30" s="136">
        <f>SUM(I28:I29)</f>
        <v>1758</v>
      </c>
      <c r="N30" s="122"/>
    </row>
    <row r="31" spans="1:14" ht="21">
      <c r="A31" s="158"/>
      <c r="B31" s="171"/>
      <c r="C31" s="171"/>
      <c r="D31" s="172"/>
      <c r="E31" s="87"/>
      <c r="F31" s="158"/>
      <c r="G31" s="171"/>
      <c r="H31" s="171"/>
      <c r="I31" s="172"/>
      <c r="N31" s="122"/>
    </row>
    <row r="32" spans="1:14" ht="21">
      <c r="A32" s="170" t="s">
        <v>381</v>
      </c>
      <c r="B32" s="170"/>
      <c r="C32" s="170"/>
      <c r="D32" s="170"/>
      <c r="E32" s="83"/>
      <c r="F32" s="170" t="s">
        <v>385</v>
      </c>
      <c r="G32" s="170"/>
      <c r="H32" s="170"/>
      <c r="I32" s="170"/>
    </row>
    <row r="33" spans="1:14" ht="21">
      <c r="A33" s="158"/>
      <c r="B33" s="133" t="s">
        <v>11</v>
      </c>
      <c r="C33" s="119" t="s">
        <v>383</v>
      </c>
      <c r="D33" s="86">
        <f>'прайс Динамика'!F38</f>
        <v>670</v>
      </c>
      <c r="E33" s="87"/>
      <c r="F33" s="158"/>
      <c r="G33" s="133" t="s">
        <v>12</v>
      </c>
      <c r="H33" s="119" t="s">
        <v>386</v>
      </c>
      <c r="I33" s="86">
        <f>'прайс Динамика'!F40</f>
        <v>987</v>
      </c>
    </row>
    <row r="34" spans="1:14" ht="21">
      <c r="A34" s="158"/>
      <c r="B34" s="107" t="s">
        <v>15</v>
      </c>
      <c r="C34" s="124" t="s">
        <v>382</v>
      </c>
      <c r="D34" s="86">
        <f>'прайс Динамика'!F43</f>
        <v>500</v>
      </c>
      <c r="E34" s="87"/>
      <c r="F34" s="158"/>
      <c r="G34" s="107" t="s">
        <v>15</v>
      </c>
      <c r="H34" s="124" t="s">
        <v>382</v>
      </c>
      <c r="I34" s="86">
        <f>'прайс Динамика'!F43</f>
        <v>500</v>
      </c>
    </row>
    <row r="35" spans="1:14" ht="21">
      <c r="A35" s="158"/>
      <c r="B35" s="142"/>
      <c r="C35" s="143" t="s">
        <v>108</v>
      </c>
      <c r="D35" s="136">
        <f>SUM(D33:D34)</f>
        <v>1170</v>
      </c>
      <c r="E35" s="94"/>
      <c r="F35" s="158"/>
      <c r="G35" s="142"/>
      <c r="H35" s="143" t="s">
        <v>108</v>
      </c>
      <c r="I35" s="136">
        <f>SUM(I33:I34)</f>
        <v>1487</v>
      </c>
      <c r="N35" s="122"/>
    </row>
    <row r="36" spans="1:14" ht="21">
      <c r="A36" s="158"/>
      <c r="B36" s="133" t="s">
        <v>24</v>
      </c>
      <c r="C36" s="119" t="s">
        <v>384</v>
      </c>
      <c r="D36" s="86">
        <f>'прайс Динамика'!F39</f>
        <v>507</v>
      </c>
      <c r="E36" s="87"/>
      <c r="F36" s="158"/>
      <c r="G36" s="133" t="s">
        <v>13</v>
      </c>
      <c r="H36" s="119" t="s">
        <v>387</v>
      </c>
      <c r="I36" s="86">
        <f>'прайс Динамика'!F41</f>
        <v>888</v>
      </c>
      <c r="N36" s="122"/>
    </row>
    <row r="37" spans="1:14" ht="21">
      <c r="A37" s="158"/>
      <c r="B37" s="107" t="s">
        <v>15</v>
      </c>
      <c r="C37" s="124" t="s">
        <v>382</v>
      </c>
      <c r="D37" s="86">
        <f>'прайс Динамика'!F43</f>
        <v>500</v>
      </c>
      <c r="E37" s="87"/>
      <c r="F37" s="158"/>
      <c r="G37" s="107" t="s">
        <v>15</v>
      </c>
      <c r="H37" s="124" t="s">
        <v>382</v>
      </c>
      <c r="I37" s="86">
        <f>'прайс Динамика'!F43</f>
        <v>500</v>
      </c>
      <c r="K37" s="122"/>
      <c r="L37" s="122"/>
      <c r="N37" s="122"/>
    </row>
    <row r="38" spans="1:14" ht="21">
      <c r="A38" s="158"/>
      <c r="B38" s="102"/>
      <c r="C38" s="135" t="s">
        <v>108</v>
      </c>
      <c r="D38" s="136">
        <f>SUM(D36:D37)</f>
        <v>1007</v>
      </c>
      <c r="E38" s="87"/>
      <c r="F38" s="158"/>
      <c r="G38" s="102"/>
      <c r="H38" s="135" t="s">
        <v>108</v>
      </c>
      <c r="I38" s="136">
        <f>SUM(I36:I37)</f>
        <v>1388</v>
      </c>
      <c r="N38" s="122"/>
    </row>
    <row r="39" spans="1:14" ht="21">
      <c r="A39" s="170" t="s">
        <v>388</v>
      </c>
      <c r="B39" s="170"/>
      <c r="C39" s="170"/>
      <c r="D39" s="170"/>
      <c r="E39" s="83"/>
      <c r="F39" s="178" t="s">
        <v>390</v>
      </c>
      <c r="G39" s="178"/>
      <c r="H39" s="178"/>
      <c r="I39" s="178"/>
    </row>
    <row r="40" spans="1:14" ht="21">
      <c r="A40" s="158"/>
      <c r="B40" s="99"/>
      <c r="C40" s="90"/>
      <c r="D40" s="90"/>
      <c r="E40" s="87"/>
      <c r="F40" s="158"/>
      <c r="G40" s="99"/>
      <c r="H40" s="90"/>
      <c r="I40" s="114"/>
    </row>
    <row r="41" spans="1:14" ht="21">
      <c r="A41" s="158"/>
      <c r="B41" s="131"/>
      <c r="C41" s="132"/>
      <c r="D41" s="132"/>
      <c r="E41" s="87"/>
      <c r="F41" s="158"/>
      <c r="G41" s="129"/>
      <c r="H41" s="130"/>
      <c r="I41" s="130"/>
    </row>
    <row r="42" spans="1:14" ht="21">
      <c r="A42" s="158"/>
      <c r="B42" s="133" t="s">
        <v>14</v>
      </c>
      <c r="C42" s="119" t="s">
        <v>389</v>
      </c>
      <c r="D42" s="86">
        <f>'прайс Динамика'!F42</f>
        <v>1453</v>
      </c>
      <c r="E42" s="94"/>
      <c r="F42" s="158"/>
      <c r="G42" s="131"/>
      <c r="H42" s="132"/>
      <c r="I42" s="132"/>
      <c r="N42" s="122"/>
    </row>
    <row r="43" spans="1:14" ht="21">
      <c r="A43" s="158"/>
      <c r="B43" s="107" t="s">
        <v>15</v>
      </c>
      <c r="C43" s="124" t="s">
        <v>382</v>
      </c>
      <c r="D43" s="86">
        <f>'прайс Динамика'!F43</f>
        <v>500</v>
      </c>
      <c r="E43" s="87"/>
      <c r="F43" s="158"/>
      <c r="G43" s="133" t="s">
        <v>15</v>
      </c>
      <c r="H43" s="119" t="s">
        <v>391</v>
      </c>
      <c r="I43" s="120">
        <f>'прайс Динамика'!F43</f>
        <v>500</v>
      </c>
      <c r="N43" s="122"/>
    </row>
    <row r="44" spans="1:14" ht="21">
      <c r="A44" s="158"/>
      <c r="B44" s="102"/>
      <c r="C44" s="135" t="s">
        <v>108</v>
      </c>
      <c r="D44" s="136">
        <f>SUM(D42:D43)</f>
        <v>1953</v>
      </c>
      <c r="E44" s="87"/>
      <c r="F44" s="158"/>
      <c r="G44" s="102"/>
      <c r="H44" s="135" t="s">
        <v>108</v>
      </c>
      <c r="I44" s="136">
        <f>SUM(I43)</f>
        <v>500</v>
      </c>
      <c r="N44" s="122"/>
    </row>
    <row r="45" spans="1:14" ht="21">
      <c r="A45" s="158"/>
      <c r="B45" s="171" t="s">
        <v>409</v>
      </c>
      <c r="C45" s="171"/>
      <c r="D45" s="172"/>
      <c r="E45" s="87"/>
      <c r="F45" s="158"/>
      <c r="G45" s="171"/>
      <c r="H45" s="171"/>
      <c r="I45" s="172"/>
      <c r="N45" s="122"/>
    </row>
    <row r="46" spans="1:14" ht="21">
      <c r="A46" s="170" t="s">
        <v>392</v>
      </c>
      <c r="B46" s="170"/>
      <c r="C46" s="170"/>
      <c r="D46" s="170"/>
      <c r="E46" s="83"/>
      <c r="F46" s="170" t="s">
        <v>394</v>
      </c>
      <c r="G46" s="170"/>
      <c r="H46" s="170"/>
      <c r="I46" s="170"/>
    </row>
    <row r="47" spans="1:14" ht="21">
      <c r="A47" s="158"/>
      <c r="B47" s="99"/>
      <c r="C47" s="90"/>
      <c r="D47" s="114"/>
      <c r="E47" s="87"/>
      <c r="F47" s="158"/>
      <c r="G47" s="99"/>
      <c r="H47" s="90"/>
      <c r="I47" s="114"/>
    </row>
    <row r="48" spans="1:14" ht="21">
      <c r="A48" s="158"/>
      <c r="B48" s="129"/>
      <c r="C48" s="130"/>
      <c r="D48" s="130"/>
      <c r="E48" s="87"/>
      <c r="F48" s="158"/>
      <c r="G48" s="129"/>
      <c r="H48" s="130"/>
      <c r="I48" s="130"/>
    </row>
    <row r="49" spans="1:15" ht="21">
      <c r="A49" s="158"/>
      <c r="B49" s="131"/>
      <c r="C49" s="132"/>
      <c r="D49" s="132"/>
      <c r="E49" s="94"/>
      <c r="F49" s="158"/>
      <c r="G49" s="131"/>
      <c r="H49" s="132"/>
      <c r="I49" s="132"/>
      <c r="N49" s="122"/>
    </row>
    <row r="50" spans="1:15" ht="21">
      <c r="A50" s="158"/>
      <c r="B50" s="133" t="s">
        <v>160</v>
      </c>
      <c r="C50" s="119" t="s">
        <v>393</v>
      </c>
      <c r="D50" s="120">
        <f>'прайс Динамика'!F30</f>
        <v>693</v>
      </c>
      <c r="E50" s="87"/>
      <c r="F50" s="158"/>
      <c r="G50" s="133" t="s">
        <v>269</v>
      </c>
      <c r="H50" s="119" t="s">
        <v>395</v>
      </c>
      <c r="I50" s="120">
        <f>'прайс Динамика'!F44</f>
        <v>228</v>
      </c>
      <c r="N50" s="122"/>
    </row>
    <row r="51" spans="1:15" ht="21">
      <c r="A51" s="158"/>
      <c r="B51" s="102"/>
      <c r="C51" s="135" t="s">
        <v>108</v>
      </c>
      <c r="D51" s="136">
        <f>SUM(D50)</f>
        <v>693</v>
      </c>
      <c r="E51" s="87"/>
      <c r="F51" s="158"/>
      <c r="G51" s="102"/>
      <c r="H51" s="135" t="s">
        <v>108</v>
      </c>
      <c r="I51" s="136">
        <f>SUM(I50)</f>
        <v>228</v>
      </c>
      <c r="N51" s="122"/>
    </row>
    <row r="52" spans="1:15" ht="21">
      <c r="A52" s="158"/>
      <c r="B52" s="171"/>
      <c r="C52" s="171"/>
      <c r="D52" s="172"/>
      <c r="E52" s="87"/>
      <c r="F52" s="158"/>
      <c r="G52" s="171"/>
      <c r="H52" s="171"/>
      <c r="I52" s="172"/>
      <c r="N52" s="122"/>
    </row>
    <row r="53" spans="1:15" ht="21">
      <c r="A53" s="170" t="s">
        <v>396</v>
      </c>
      <c r="B53" s="170"/>
      <c r="C53" s="170"/>
      <c r="D53" s="170"/>
      <c r="E53" s="83"/>
      <c r="F53" s="173" t="s">
        <v>398</v>
      </c>
      <c r="G53" s="173"/>
      <c r="H53" s="173"/>
      <c r="I53" s="173"/>
    </row>
    <row r="54" spans="1:15" ht="21">
      <c r="A54" s="158"/>
      <c r="B54" s="99"/>
      <c r="C54" s="90"/>
      <c r="D54" s="114"/>
      <c r="E54" s="87"/>
      <c r="F54" s="158"/>
      <c r="G54" s="99"/>
      <c r="H54" s="90"/>
      <c r="I54" s="114"/>
    </row>
    <row r="55" spans="1:15" ht="21">
      <c r="A55" s="158"/>
      <c r="B55" s="129"/>
      <c r="C55" s="130"/>
      <c r="D55" s="130"/>
      <c r="E55" s="87"/>
      <c r="F55" s="158"/>
      <c r="G55" s="129"/>
      <c r="H55" s="130"/>
      <c r="I55" s="130"/>
    </row>
    <row r="56" spans="1:15" ht="21">
      <c r="A56" s="158"/>
      <c r="B56" s="131"/>
      <c r="C56" s="132"/>
      <c r="D56" s="132"/>
      <c r="E56" s="94"/>
      <c r="F56" s="158"/>
      <c r="G56" s="131"/>
      <c r="H56" s="132"/>
      <c r="I56" s="132"/>
      <c r="N56" s="122"/>
    </row>
    <row r="57" spans="1:15" ht="21">
      <c r="A57" s="158"/>
      <c r="B57" s="133" t="s">
        <v>149</v>
      </c>
      <c r="C57" s="119" t="s">
        <v>397</v>
      </c>
      <c r="D57" s="120">
        <f>'прайс Динамика'!F31</f>
        <v>1286</v>
      </c>
      <c r="E57" s="87"/>
      <c r="F57" s="158"/>
      <c r="G57" s="133" t="s">
        <v>153</v>
      </c>
      <c r="H57" s="119" t="s">
        <v>399</v>
      </c>
      <c r="I57" s="120">
        <f>'прайс Динамика'!F32</f>
        <v>1427</v>
      </c>
      <c r="N57" s="122"/>
    </row>
    <row r="58" spans="1:15" ht="21">
      <c r="A58" s="158"/>
      <c r="B58" s="102"/>
      <c r="C58" s="135" t="s">
        <v>108</v>
      </c>
      <c r="D58" s="136">
        <f>SUM(D57)</f>
        <v>1286</v>
      </c>
      <c r="E58" s="87"/>
      <c r="F58" s="158"/>
      <c r="G58" s="102"/>
      <c r="H58" s="135" t="s">
        <v>108</v>
      </c>
      <c r="I58" s="136">
        <f>SUM(I57)</f>
        <v>1427</v>
      </c>
      <c r="N58" s="122"/>
    </row>
    <row r="59" spans="1:15" ht="21">
      <c r="A59" s="162"/>
      <c r="B59" s="176"/>
      <c r="C59" s="176"/>
      <c r="D59" s="177"/>
      <c r="E59" s="87"/>
      <c r="F59" s="162"/>
      <c r="G59" s="176"/>
      <c r="H59" s="176"/>
      <c r="I59" s="177"/>
      <c r="N59" s="122"/>
      <c r="O59" s="122"/>
    </row>
    <row r="60" spans="1:15">
      <c r="C60" s="123"/>
    </row>
    <row r="63" spans="1:15">
      <c r="D63" s="122"/>
    </row>
    <row r="66" spans="1:9">
      <c r="A66" s="161" t="s">
        <v>289</v>
      </c>
      <c r="B66" s="161"/>
      <c r="C66" s="161"/>
      <c r="D66" s="161"/>
      <c r="E66" s="122"/>
      <c r="F66" s="122"/>
      <c r="G66" s="122"/>
      <c r="H66" s="122"/>
      <c r="I66" s="122"/>
    </row>
    <row r="67" spans="1:9" ht="18.75">
      <c r="A67" s="161"/>
      <c r="B67" s="161"/>
      <c r="C67" s="161"/>
      <c r="D67" s="161"/>
      <c r="E67" s="122"/>
      <c r="F67" s="122"/>
      <c r="G67" s="122"/>
      <c r="H67" s="165" t="s">
        <v>403</v>
      </c>
      <c r="I67" s="165"/>
    </row>
  </sheetData>
  <mergeCells count="41">
    <mergeCell ref="A66:D67"/>
    <mergeCell ref="H67:I67"/>
    <mergeCell ref="A53:D53"/>
    <mergeCell ref="F53:I53"/>
    <mergeCell ref="A54:A59"/>
    <mergeCell ref="F54:F59"/>
    <mergeCell ref="B59:D59"/>
    <mergeCell ref="G59:I59"/>
    <mergeCell ref="A46:D46"/>
    <mergeCell ref="F46:I46"/>
    <mergeCell ref="A47:A52"/>
    <mergeCell ref="F47:F52"/>
    <mergeCell ref="B52:D52"/>
    <mergeCell ref="G52:I52"/>
    <mergeCell ref="A39:D39"/>
    <mergeCell ref="F39:I39"/>
    <mergeCell ref="A40:A45"/>
    <mergeCell ref="F40:F45"/>
    <mergeCell ref="B45:D45"/>
    <mergeCell ref="G45:I45"/>
    <mergeCell ref="A32:D32"/>
    <mergeCell ref="F32:I32"/>
    <mergeCell ref="A33:A38"/>
    <mergeCell ref="F33:F38"/>
    <mergeCell ref="A25:D25"/>
    <mergeCell ref="F25:I25"/>
    <mergeCell ref="A26:A31"/>
    <mergeCell ref="F26:F31"/>
    <mergeCell ref="B31:D31"/>
    <mergeCell ref="G31:I31"/>
    <mergeCell ref="A18:D18"/>
    <mergeCell ref="F18:I18"/>
    <mergeCell ref="A19:A24"/>
    <mergeCell ref="F19:F24"/>
    <mergeCell ref="B24:D24"/>
    <mergeCell ref="G24:I24"/>
    <mergeCell ref="E2:I2"/>
    <mergeCell ref="F3:I3"/>
    <mergeCell ref="H4:I4"/>
    <mergeCell ref="H5:I5"/>
    <mergeCell ref="H6:I6"/>
  </mergeCells>
  <hyperlinks>
    <hyperlink ref="H4" r:id="rId1"/>
    <hyperlink ref="H5" r:id="rId2"/>
  </hyperlinks>
  <pageMargins left="0.23622047244094488" right="0.23622047244094488" top="0.15748031496062992" bottom="0.15748031496062992" header="0.31496062992125984" footer="0.31496062992125984"/>
  <pageSetup paperSize="9" scale="64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76"/>
  <sheetViews>
    <sheetView zoomScaleNormal="100" workbookViewId="0">
      <selection activeCell="D5" sqref="D5:F5"/>
    </sheetView>
  </sheetViews>
  <sheetFormatPr defaultRowHeight="12.75"/>
  <cols>
    <col min="1" max="1" width="11.140625" customWidth="1"/>
    <col min="2" max="2" width="53.5703125" bestFit="1" customWidth="1"/>
    <col min="3" max="3" width="13.140625" customWidth="1"/>
    <col min="4" max="4" width="16.7109375" bestFit="1" customWidth="1"/>
    <col min="5" max="5" width="8.85546875" customWidth="1"/>
    <col min="6" max="6" width="9.28515625" customWidth="1"/>
  </cols>
  <sheetData>
    <row r="1" spans="1:10" ht="51.75" customHeight="1">
      <c r="A1" s="35"/>
      <c r="B1" s="35"/>
      <c r="C1" s="35"/>
      <c r="D1" s="35"/>
      <c r="E1" s="35"/>
      <c r="F1" s="35"/>
    </row>
    <row r="2" spans="1:10" ht="15.75">
      <c r="A2" s="35"/>
      <c r="B2" s="148" t="s">
        <v>413</v>
      </c>
      <c r="C2" s="148"/>
      <c r="D2" s="148"/>
      <c r="E2" s="148"/>
      <c r="F2" s="148"/>
      <c r="G2" s="60"/>
      <c r="H2" s="60"/>
      <c r="I2" s="60"/>
      <c r="J2" s="60"/>
    </row>
    <row r="3" spans="1:10" ht="15.75">
      <c r="A3" s="35"/>
      <c r="B3" s="148" t="s">
        <v>414</v>
      </c>
      <c r="C3" s="148"/>
      <c r="D3" s="148"/>
      <c r="E3" s="148"/>
      <c r="F3" s="148"/>
      <c r="G3" s="60"/>
      <c r="H3" s="60"/>
      <c r="I3" s="60"/>
      <c r="J3" s="60"/>
    </row>
    <row r="4" spans="1:10" ht="18.95" customHeight="1">
      <c r="A4" s="35"/>
      <c r="B4" s="35"/>
      <c r="C4" s="35"/>
      <c r="D4" s="184" t="s">
        <v>415</v>
      </c>
      <c r="E4" s="149"/>
      <c r="F4" s="149"/>
      <c r="G4" s="61"/>
      <c r="H4" s="61"/>
      <c r="I4" s="61"/>
      <c r="J4" s="61"/>
    </row>
    <row r="5" spans="1:10" ht="18.75">
      <c r="A5" s="35"/>
      <c r="B5" s="35"/>
      <c r="C5" s="35"/>
      <c r="D5" s="184" t="s">
        <v>416</v>
      </c>
      <c r="E5" s="150"/>
      <c r="F5" s="150"/>
      <c r="G5" s="62"/>
      <c r="H5" s="62"/>
      <c r="I5" s="62"/>
      <c r="J5" s="62"/>
    </row>
    <row r="6" spans="1:10">
      <c r="A6" s="35"/>
      <c r="B6" s="35"/>
      <c r="C6" s="35"/>
      <c r="D6" s="35"/>
      <c r="E6" s="35"/>
      <c r="F6" s="35"/>
    </row>
    <row r="7" spans="1:10" ht="25.5">
      <c r="A7" s="56" t="s">
        <v>193</v>
      </c>
      <c r="B7" s="57" t="s">
        <v>109</v>
      </c>
      <c r="C7" s="58" t="s">
        <v>110</v>
      </c>
      <c r="D7" s="58" t="s">
        <v>111</v>
      </c>
      <c r="E7" s="58" t="s">
        <v>112</v>
      </c>
      <c r="F7" s="59" t="s">
        <v>113</v>
      </c>
    </row>
    <row r="8" spans="1:10" ht="15" customHeight="1">
      <c r="A8" s="40">
        <v>810</v>
      </c>
      <c r="B8" s="41" t="s">
        <v>114</v>
      </c>
      <c r="C8" s="9">
        <v>1</v>
      </c>
      <c r="D8" s="9">
        <v>810</v>
      </c>
      <c r="E8" s="9">
        <v>31</v>
      </c>
      <c r="F8" s="42">
        <v>5.2999999999999999E-2</v>
      </c>
    </row>
    <row r="9" spans="1:10" ht="15" customHeight="1">
      <c r="A9" s="40">
        <v>811</v>
      </c>
      <c r="B9" s="41" t="s">
        <v>115</v>
      </c>
      <c r="C9" s="9">
        <v>1</v>
      </c>
      <c r="D9" s="9">
        <v>811</v>
      </c>
      <c r="E9" s="9">
        <v>28.5</v>
      </c>
      <c r="F9" s="42">
        <v>5.1999999999999998E-2</v>
      </c>
    </row>
    <row r="10" spans="1:10" ht="15" customHeight="1">
      <c r="A10" s="40">
        <v>815</v>
      </c>
      <c r="B10" s="41" t="s">
        <v>116</v>
      </c>
      <c r="C10" s="9">
        <v>1</v>
      </c>
      <c r="D10" s="9">
        <v>815</v>
      </c>
      <c r="E10" s="9">
        <v>25.5</v>
      </c>
      <c r="F10" s="42">
        <v>5.0999999999999997E-2</v>
      </c>
    </row>
    <row r="11" spans="1:10" ht="15" customHeight="1">
      <c r="A11" s="40">
        <v>816</v>
      </c>
      <c r="B11" s="41" t="s">
        <v>117</v>
      </c>
      <c r="C11" s="9">
        <v>1</v>
      </c>
      <c r="D11" s="9">
        <v>816</v>
      </c>
      <c r="E11" s="9">
        <v>23.5</v>
      </c>
      <c r="F11" s="42">
        <v>4.1000000000000002E-2</v>
      </c>
    </row>
    <row r="12" spans="1:10" ht="15" customHeight="1">
      <c r="A12" s="40">
        <v>841</v>
      </c>
      <c r="B12" s="41" t="s">
        <v>118</v>
      </c>
      <c r="C12" s="9">
        <v>1</v>
      </c>
      <c r="D12" s="9">
        <v>841</v>
      </c>
      <c r="E12" s="9">
        <v>39.5</v>
      </c>
      <c r="F12" s="42">
        <v>7.8E-2</v>
      </c>
    </row>
    <row r="13" spans="1:10" ht="15" customHeight="1">
      <c r="A13" s="40">
        <v>812</v>
      </c>
      <c r="B13" s="41" t="s">
        <v>119</v>
      </c>
      <c r="C13" s="9">
        <v>1</v>
      </c>
      <c r="D13" s="9">
        <v>812</v>
      </c>
      <c r="E13" s="9">
        <v>15.5</v>
      </c>
      <c r="F13" s="42">
        <v>2.8000000000000001E-2</v>
      </c>
    </row>
    <row r="14" spans="1:10" ht="15" customHeight="1">
      <c r="A14" s="43" t="s">
        <v>120</v>
      </c>
      <c r="B14" s="41" t="s">
        <v>121</v>
      </c>
      <c r="C14" s="9">
        <v>1</v>
      </c>
      <c r="D14" s="44" t="s">
        <v>120</v>
      </c>
      <c r="E14" s="9">
        <v>27.5</v>
      </c>
      <c r="F14" s="42">
        <v>0.05</v>
      </c>
    </row>
    <row r="15" spans="1:10" ht="15" customHeight="1">
      <c r="A15" s="43" t="s">
        <v>122</v>
      </c>
      <c r="B15" s="41" t="s">
        <v>123</v>
      </c>
      <c r="C15" s="9">
        <v>1</v>
      </c>
      <c r="D15" s="45">
        <v>811.6</v>
      </c>
      <c r="E15" s="9">
        <v>25</v>
      </c>
      <c r="F15" s="42">
        <v>5.2999999999999999E-2</v>
      </c>
    </row>
    <row r="16" spans="1:10" ht="15" customHeight="1">
      <c r="A16" s="43" t="s">
        <v>124</v>
      </c>
      <c r="B16" s="41" t="s">
        <v>125</v>
      </c>
      <c r="C16" s="9">
        <v>1</v>
      </c>
      <c r="D16" s="45">
        <v>815.6</v>
      </c>
      <c r="E16" s="9">
        <v>22.5</v>
      </c>
      <c r="F16" s="42">
        <v>4.3999999999999997E-2</v>
      </c>
    </row>
    <row r="17" spans="1:10" ht="15" customHeight="1">
      <c r="A17" s="43" t="s">
        <v>126</v>
      </c>
      <c r="B17" s="41" t="s">
        <v>127</v>
      </c>
      <c r="C17" s="9">
        <v>1</v>
      </c>
      <c r="D17" s="45">
        <v>816.6</v>
      </c>
      <c r="E17" s="9">
        <v>20</v>
      </c>
      <c r="F17" s="42">
        <v>3.5999999999999997E-2</v>
      </c>
      <c r="J17" s="55"/>
    </row>
    <row r="18" spans="1:10" ht="15" customHeight="1">
      <c r="A18" s="43" t="s">
        <v>128</v>
      </c>
      <c r="B18" s="41" t="s">
        <v>129</v>
      </c>
      <c r="C18" s="9">
        <v>1</v>
      </c>
      <c r="D18" s="9">
        <v>813</v>
      </c>
      <c r="E18" s="9">
        <v>27.5</v>
      </c>
      <c r="F18" s="42">
        <v>0.05</v>
      </c>
    </row>
    <row r="19" spans="1:10" ht="15" customHeight="1">
      <c r="A19" s="43" t="s">
        <v>130</v>
      </c>
      <c r="B19" s="41" t="s">
        <v>131</v>
      </c>
      <c r="C19" s="9">
        <v>1</v>
      </c>
      <c r="D19" s="44" t="s">
        <v>130</v>
      </c>
      <c r="E19" s="9">
        <v>14</v>
      </c>
      <c r="F19" s="42">
        <v>3.2000000000000001E-2</v>
      </c>
    </row>
    <row r="20" spans="1:10" ht="15" customHeight="1">
      <c r="A20" s="40">
        <v>814</v>
      </c>
      <c r="B20" s="41" t="s">
        <v>132</v>
      </c>
      <c r="C20" s="9">
        <v>1</v>
      </c>
      <c r="D20" s="9">
        <v>814</v>
      </c>
      <c r="E20" s="9">
        <v>8.5</v>
      </c>
      <c r="F20" s="42">
        <v>1.4999999999999999E-2</v>
      </c>
    </row>
    <row r="21" spans="1:10" ht="15" customHeight="1">
      <c r="A21" s="40">
        <v>864</v>
      </c>
      <c r="B21" s="41" t="s">
        <v>133</v>
      </c>
      <c r="C21" s="9">
        <v>1</v>
      </c>
      <c r="D21" s="9">
        <v>864</v>
      </c>
      <c r="E21" s="9">
        <v>6.5</v>
      </c>
      <c r="F21" s="42">
        <v>1.0999999999999999E-2</v>
      </c>
    </row>
    <row r="22" spans="1:10" ht="15" customHeight="1">
      <c r="A22" s="40">
        <v>865</v>
      </c>
      <c r="B22" s="41" t="s">
        <v>134</v>
      </c>
      <c r="C22" s="9">
        <v>1</v>
      </c>
      <c r="D22" s="9">
        <v>865</v>
      </c>
      <c r="E22" s="9">
        <v>7.5</v>
      </c>
      <c r="F22" s="42">
        <v>1.2E-2</v>
      </c>
    </row>
    <row r="23" spans="1:10" ht="15" customHeight="1">
      <c r="A23" s="40">
        <v>818</v>
      </c>
      <c r="B23" s="41" t="s">
        <v>135</v>
      </c>
      <c r="C23" s="9">
        <v>1</v>
      </c>
      <c r="D23" s="9">
        <v>818</v>
      </c>
      <c r="E23" s="9">
        <v>10</v>
      </c>
      <c r="F23" s="42">
        <v>2.5999999999999999E-2</v>
      </c>
    </row>
    <row r="24" spans="1:10" ht="15" customHeight="1">
      <c r="A24" s="40">
        <v>819</v>
      </c>
      <c r="B24" s="41" t="s">
        <v>136</v>
      </c>
      <c r="C24" s="9">
        <v>1</v>
      </c>
      <c r="D24" s="9">
        <v>819</v>
      </c>
      <c r="E24" s="9">
        <v>8.5</v>
      </c>
      <c r="F24" s="42">
        <v>1.0999999999999999E-2</v>
      </c>
    </row>
    <row r="25" spans="1:10" ht="15" customHeight="1">
      <c r="A25" s="40">
        <v>820</v>
      </c>
      <c r="B25" s="41" t="s">
        <v>137</v>
      </c>
      <c r="C25" s="9">
        <v>1</v>
      </c>
      <c r="D25" s="9">
        <v>820</v>
      </c>
      <c r="E25" s="9">
        <v>10</v>
      </c>
      <c r="F25" s="42">
        <v>1.7999999999999999E-2</v>
      </c>
    </row>
    <row r="26" spans="1:10" ht="15" customHeight="1">
      <c r="A26" s="43" t="s">
        <v>13</v>
      </c>
      <c r="B26" s="41" t="s">
        <v>138</v>
      </c>
      <c r="C26" s="9">
        <v>1</v>
      </c>
      <c r="D26" s="9">
        <v>820.01</v>
      </c>
      <c r="E26" s="9">
        <v>8.5</v>
      </c>
      <c r="F26" s="42">
        <v>1.7000000000000001E-2</v>
      </c>
    </row>
    <row r="27" spans="1:10" ht="15" customHeight="1">
      <c r="A27" s="40">
        <v>869</v>
      </c>
      <c r="B27" s="41" t="s">
        <v>139</v>
      </c>
      <c r="C27" s="9">
        <v>1</v>
      </c>
      <c r="D27" s="9">
        <v>869</v>
      </c>
      <c r="E27" s="9">
        <v>11</v>
      </c>
      <c r="F27" s="42">
        <v>2.1999999999999999E-2</v>
      </c>
    </row>
    <row r="28" spans="1:10" ht="15" customHeight="1">
      <c r="A28" s="40">
        <v>109</v>
      </c>
      <c r="B28" s="41" t="s">
        <v>140</v>
      </c>
      <c r="C28" s="9">
        <v>1</v>
      </c>
      <c r="D28" s="9">
        <v>109</v>
      </c>
      <c r="E28" s="9">
        <v>2.5</v>
      </c>
      <c r="F28" s="46">
        <v>8.0000000000000002E-3</v>
      </c>
    </row>
    <row r="29" spans="1:10" ht="15" customHeight="1">
      <c r="A29" s="40">
        <v>817</v>
      </c>
      <c r="B29" s="41" t="s">
        <v>141</v>
      </c>
      <c r="C29" s="9">
        <v>1</v>
      </c>
      <c r="D29" s="9">
        <v>817</v>
      </c>
      <c r="E29" s="9">
        <v>19</v>
      </c>
      <c r="F29" s="42">
        <v>2.7E-2</v>
      </c>
    </row>
    <row r="30" spans="1:10" ht="15" customHeight="1">
      <c r="A30" s="40">
        <v>842</v>
      </c>
      <c r="B30" s="41" t="s">
        <v>142</v>
      </c>
      <c r="C30" s="9">
        <v>1</v>
      </c>
      <c r="D30" s="9">
        <v>842</v>
      </c>
      <c r="E30" s="9">
        <v>27</v>
      </c>
      <c r="F30" s="42">
        <v>0.05</v>
      </c>
    </row>
    <row r="31" spans="1:10" ht="15" customHeight="1">
      <c r="A31" s="43" t="s">
        <v>1</v>
      </c>
      <c r="B31" s="41" t="s">
        <v>143</v>
      </c>
      <c r="C31" s="47">
        <v>1</v>
      </c>
      <c r="D31" s="47" t="s">
        <v>1</v>
      </c>
      <c r="E31" s="47">
        <v>3.5</v>
      </c>
      <c r="F31" s="48">
        <v>4.0000000000000001E-3</v>
      </c>
    </row>
    <row r="32" spans="1:10" ht="15" customHeight="1">
      <c r="A32" s="43"/>
      <c r="B32" s="41" t="s">
        <v>144</v>
      </c>
      <c r="C32" s="47"/>
      <c r="D32" s="47"/>
      <c r="E32" s="47"/>
      <c r="F32" s="48"/>
    </row>
    <row r="33" spans="1:6" ht="15" customHeight="1">
      <c r="A33" s="43" t="s">
        <v>145</v>
      </c>
      <c r="B33" s="41" t="s">
        <v>51</v>
      </c>
      <c r="C33" s="9">
        <v>1</v>
      </c>
      <c r="D33" s="9">
        <v>842.02</v>
      </c>
      <c r="E33" s="9">
        <v>5</v>
      </c>
      <c r="F33" s="42">
        <v>7.0000000000000001E-3</v>
      </c>
    </row>
    <row r="34" spans="1:6" ht="15" customHeight="1">
      <c r="A34" s="43" t="s">
        <v>146</v>
      </c>
      <c r="B34" s="41" t="s">
        <v>52</v>
      </c>
      <c r="C34" s="9">
        <v>1</v>
      </c>
      <c r="D34" s="9">
        <v>842.03</v>
      </c>
      <c r="E34" s="9">
        <v>6</v>
      </c>
      <c r="F34" s="42">
        <v>8.0000000000000002E-3</v>
      </c>
    </row>
    <row r="35" spans="1:6" ht="15" customHeight="1">
      <c r="A35" s="43" t="s">
        <v>2</v>
      </c>
      <c r="B35" s="41" t="s">
        <v>53</v>
      </c>
      <c r="C35" s="9">
        <v>1</v>
      </c>
      <c r="D35" s="9">
        <v>842.04</v>
      </c>
      <c r="E35" s="9">
        <v>9.5</v>
      </c>
      <c r="F35" s="42">
        <v>1.6E-2</v>
      </c>
    </row>
    <row r="36" spans="1:6" ht="15" customHeight="1">
      <c r="A36" s="43" t="s">
        <v>3</v>
      </c>
      <c r="B36" s="41" t="s">
        <v>54</v>
      </c>
      <c r="C36" s="9">
        <v>1</v>
      </c>
      <c r="D36" s="9">
        <v>842.05</v>
      </c>
      <c r="E36" s="9">
        <v>8.5</v>
      </c>
      <c r="F36" s="42">
        <v>1.4E-2</v>
      </c>
    </row>
    <row r="37" spans="1:6" ht="15" customHeight="1">
      <c r="A37" s="43" t="s">
        <v>4</v>
      </c>
      <c r="B37" s="41" t="s">
        <v>147</v>
      </c>
      <c r="C37" s="47">
        <v>1</v>
      </c>
      <c r="D37" s="47">
        <v>848.01</v>
      </c>
      <c r="E37" s="47">
        <v>0.4</v>
      </c>
      <c r="F37" s="48">
        <v>1E-3</v>
      </c>
    </row>
    <row r="38" spans="1:6" ht="15" customHeight="1">
      <c r="A38" s="43"/>
      <c r="B38" s="41" t="s">
        <v>148</v>
      </c>
      <c r="C38" s="47"/>
      <c r="D38" s="47"/>
      <c r="E38" s="47"/>
      <c r="F38" s="48"/>
    </row>
    <row r="39" spans="1:6" ht="15" customHeight="1">
      <c r="A39" s="43" t="s">
        <v>149</v>
      </c>
      <c r="B39" s="41" t="s">
        <v>59</v>
      </c>
      <c r="C39" s="9">
        <v>1</v>
      </c>
      <c r="D39" s="9">
        <v>876</v>
      </c>
      <c r="E39" s="9">
        <v>6.5</v>
      </c>
      <c r="F39" s="42">
        <v>1.6E-2</v>
      </c>
    </row>
    <row r="40" spans="1:6" ht="15" customHeight="1">
      <c r="A40" s="43"/>
      <c r="B40" s="49" t="s">
        <v>150</v>
      </c>
      <c r="C40" s="9"/>
      <c r="D40" s="9">
        <v>876</v>
      </c>
      <c r="E40" s="9">
        <v>6.3</v>
      </c>
      <c r="F40" s="46">
        <v>1.4999999999999999E-2</v>
      </c>
    </row>
    <row r="41" spans="1:6" ht="15" customHeight="1">
      <c r="A41" s="43"/>
      <c r="B41" s="49" t="s">
        <v>151</v>
      </c>
      <c r="C41" s="9"/>
      <c r="D41" s="9" t="s">
        <v>152</v>
      </c>
      <c r="E41" s="9">
        <v>0.2</v>
      </c>
      <c r="F41" s="46">
        <v>1E-3</v>
      </c>
    </row>
    <row r="42" spans="1:6" ht="15" customHeight="1">
      <c r="A42" s="43" t="s">
        <v>153</v>
      </c>
      <c r="B42" s="41" t="s">
        <v>154</v>
      </c>
      <c r="C42" s="9">
        <v>1</v>
      </c>
      <c r="D42" s="9">
        <v>877</v>
      </c>
      <c r="E42" s="9">
        <v>7.5</v>
      </c>
      <c r="F42" s="42">
        <v>1.9E-2</v>
      </c>
    </row>
    <row r="43" spans="1:6" ht="15" customHeight="1">
      <c r="A43" s="43"/>
      <c r="B43" s="49" t="s">
        <v>150</v>
      </c>
      <c r="C43" s="9"/>
      <c r="D43" s="9">
        <v>77</v>
      </c>
      <c r="E43" s="9">
        <v>7.3</v>
      </c>
      <c r="F43" s="46">
        <v>1.7999999999999999E-2</v>
      </c>
    </row>
    <row r="44" spans="1:6" ht="15" customHeight="1">
      <c r="A44" s="43"/>
      <c r="B44" s="49" t="s">
        <v>151</v>
      </c>
      <c r="C44" s="9"/>
      <c r="D44" s="9" t="s">
        <v>152</v>
      </c>
      <c r="E44" s="9">
        <v>0.2</v>
      </c>
      <c r="F44" s="46">
        <v>1E-3</v>
      </c>
    </row>
    <row r="45" spans="1:6" ht="15" customHeight="1">
      <c r="A45" s="43" t="s">
        <v>155</v>
      </c>
      <c r="B45" s="41" t="s">
        <v>156</v>
      </c>
      <c r="C45" s="9">
        <v>1</v>
      </c>
      <c r="D45" s="9">
        <v>846</v>
      </c>
      <c r="E45" s="9">
        <v>4</v>
      </c>
      <c r="F45" s="42">
        <v>1.0999999999999999E-2</v>
      </c>
    </row>
    <row r="46" spans="1:6" ht="15" customHeight="1">
      <c r="A46" s="43"/>
      <c r="B46" s="49" t="s">
        <v>157</v>
      </c>
      <c r="C46" s="9"/>
      <c r="D46" s="9">
        <v>846</v>
      </c>
      <c r="E46" s="9">
        <v>3.5</v>
      </c>
      <c r="F46" s="46">
        <v>5.0000000000000001E-3</v>
      </c>
    </row>
    <row r="47" spans="1:6" ht="15" customHeight="1">
      <c r="A47" s="43"/>
      <c r="B47" s="49" t="s">
        <v>158</v>
      </c>
      <c r="C47" s="9"/>
      <c r="D47" s="9" t="s">
        <v>159</v>
      </c>
      <c r="E47" s="9">
        <v>0.5</v>
      </c>
      <c r="F47" s="46">
        <v>6.0000000000000001E-3</v>
      </c>
    </row>
    <row r="48" spans="1:6" ht="15" customHeight="1">
      <c r="A48" s="43" t="s">
        <v>160</v>
      </c>
      <c r="B48" s="41" t="s">
        <v>161</v>
      </c>
      <c r="C48" s="9">
        <v>1</v>
      </c>
      <c r="D48" s="9">
        <v>874.01</v>
      </c>
      <c r="E48" s="9">
        <v>5</v>
      </c>
      <c r="F48" s="42">
        <v>2.3E-2</v>
      </c>
    </row>
    <row r="49" spans="1:6" ht="15" customHeight="1">
      <c r="A49" s="43" t="s">
        <v>162</v>
      </c>
      <c r="B49" s="41" t="s">
        <v>163</v>
      </c>
      <c r="C49" s="47">
        <v>1</v>
      </c>
      <c r="D49" s="47">
        <v>878</v>
      </c>
      <c r="E49" s="47">
        <v>4</v>
      </c>
      <c r="F49" s="48">
        <v>8.9999999999999993E-3</v>
      </c>
    </row>
    <row r="50" spans="1:6" ht="15" customHeight="1">
      <c r="A50" s="43"/>
      <c r="B50" s="41" t="s">
        <v>164</v>
      </c>
      <c r="C50" s="47"/>
      <c r="D50" s="47"/>
      <c r="E50" s="47"/>
      <c r="F50" s="48"/>
    </row>
    <row r="51" spans="1:6" ht="15" customHeight="1">
      <c r="A51" s="43" t="s">
        <v>165</v>
      </c>
      <c r="B51" s="41" t="s">
        <v>6</v>
      </c>
      <c r="C51" s="9">
        <v>1</v>
      </c>
      <c r="D51" s="9">
        <v>837</v>
      </c>
      <c r="E51" s="9">
        <v>9.5</v>
      </c>
      <c r="F51" s="42">
        <v>1.6E-2</v>
      </c>
    </row>
    <row r="52" spans="1:6" ht="15" customHeight="1">
      <c r="A52" s="43" t="s">
        <v>166</v>
      </c>
      <c r="B52" s="41" t="s">
        <v>167</v>
      </c>
      <c r="C52" s="9">
        <v>1</v>
      </c>
      <c r="D52" s="9">
        <v>822</v>
      </c>
      <c r="E52" s="9">
        <v>24</v>
      </c>
      <c r="F52" s="42">
        <v>5.0999999999999997E-2</v>
      </c>
    </row>
    <row r="53" spans="1:6" ht="15" customHeight="1">
      <c r="A53" s="43" t="s">
        <v>168</v>
      </c>
      <c r="B53" s="41" t="s">
        <v>169</v>
      </c>
      <c r="C53" s="9">
        <v>1</v>
      </c>
      <c r="D53" s="9">
        <v>833</v>
      </c>
      <c r="E53" s="9">
        <v>16.5</v>
      </c>
      <c r="F53" s="42">
        <v>2.5000000000000001E-2</v>
      </c>
    </row>
    <row r="54" spans="1:6" ht="15" customHeight="1">
      <c r="A54" s="43" t="s">
        <v>170</v>
      </c>
      <c r="B54" s="41" t="s">
        <v>171</v>
      </c>
      <c r="C54" s="9">
        <v>1</v>
      </c>
      <c r="D54" s="9">
        <v>843</v>
      </c>
      <c r="E54" s="9">
        <v>35.5</v>
      </c>
      <c r="F54" s="42">
        <v>8.1000000000000003E-2</v>
      </c>
    </row>
    <row r="55" spans="1:6" ht="15" customHeight="1">
      <c r="A55" s="43" t="s">
        <v>172</v>
      </c>
      <c r="B55" s="41" t="s">
        <v>173</v>
      </c>
      <c r="C55" s="9">
        <v>1</v>
      </c>
      <c r="D55" s="9">
        <v>821</v>
      </c>
      <c r="E55" s="9">
        <v>28.5</v>
      </c>
      <c r="F55" s="42">
        <v>6.0999999999999999E-2</v>
      </c>
    </row>
    <row r="56" spans="1:6" ht="15" customHeight="1">
      <c r="A56" s="43" t="s">
        <v>174</v>
      </c>
      <c r="B56" s="41" t="s">
        <v>175</v>
      </c>
      <c r="C56" s="9">
        <v>1</v>
      </c>
      <c r="D56" s="9">
        <v>844</v>
      </c>
      <c r="E56" s="9">
        <v>26</v>
      </c>
      <c r="F56" s="42">
        <v>4.2999999999999997E-2</v>
      </c>
    </row>
    <row r="57" spans="1:6" ht="15" customHeight="1">
      <c r="A57" s="43" t="s">
        <v>176</v>
      </c>
      <c r="B57" s="41" t="s">
        <v>177</v>
      </c>
      <c r="C57" s="9">
        <v>1</v>
      </c>
      <c r="D57" s="9">
        <v>845</v>
      </c>
      <c r="E57" s="9">
        <v>24</v>
      </c>
      <c r="F57" s="42">
        <v>3.9E-2</v>
      </c>
    </row>
    <row r="58" spans="1:6" ht="15" customHeight="1">
      <c r="A58" s="43" t="s">
        <v>16</v>
      </c>
      <c r="B58" s="41" t="s">
        <v>179</v>
      </c>
      <c r="C58" s="9">
        <v>1</v>
      </c>
      <c r="D58" s="9"/>
      <c r="E58" s="9">
        <v>16</v>
      </c>
      <c r="F58" s="46">
        <v>2.9000000000000001E-2</v>
      </c>
    </row>
    <row r="59" spans="1:6" ht="15" customHeight="1">
      <c r="A59" s="43"/>
      <c r="B59" s="49" t="s">
        <v>180</v>
      </c>
      <c r="C59" s="9"/>
      <c r="D59" s="9">
        <v>826</v>
      </c>
      <c r="E59" s="9">
        <v>15.8</v>
      </c>
      <c r="F59" s="46">
        <v>2.8000000000000001E-2</v>
      </c>
    </row>
    <row r="60" spans="1:6" ht="15" customHeight="1">
      <c r="A60" s="43"/>
      <c r="B60" s="49" t="s">
        <v>181</v>
      </c>
      <c r="C60" s="9"/>
      <c r="D60" s="9" t="s">
        <v>182</v>
      </c>
      <c r="E60" s="9">
        <v>0.2</v>
      </c>
      <c r="F60" s="46">
        <v>1E-3</v>
      </c>
    </row>
    <row r="61" spans="1:6" ht="15" customHeight="1">
      <c r="A61" s="43" t="s">
        <v>17</v>
      </c>
      <c r="B61" s="41" t="s">
        <v>183</v>
      </c>
      <c r="C61" s="9">
        <v>1</v>
      </c>
      <c r="D61" s="9"/>
      <c r="E61" s="9">
        <v>8.5</v>
      </c>
      <c r="F61" s="46">
        <v>1.9E-2</v>
      </c>
    </row>
    <row r="62" spans="1:6" ht="15" customHeight="1">
      <c r="A62" s="43"/>
      <c r="B62" s="49" t="s">
        <v>184</v>
      </c>
      <c r="C62" s="9"/>
      <c r="D62" s="44" t="s">
        <v>17</v>
      </c>
      <c r="E62" s="9">
        <v>8.4</v>
      </c>
      <c r="F62" s="46">
        <v>1.7999999999999999E-2</v>
      </c>
    </row>
    <row r="63" spans="1:6" ht="15" customHeight="1">
      <c r="A63" s="43"/>
      <c r="B63" s="49" t="s">
        <v>181</v>
      </c>
      <c r="C63" s="9"/>
      <c r="D63" s="44" t="s">
        <v>185</v>
      </c>
      <c r="E63" s="9">
        <v>0.1</v>
      </c>
      <c r="F63" s="46">
        <v>1E-3</v>
      </c>
    </row>
    <row r="64" spans="1:6" ht="15" customHeight="1">
      <c r="A64" s="43" t="s">
        <v>18</v>
      </c>
      <c r="B64" s="41" t="s">
        <v>186</v>
      </c>
      <c r="C64" s="9">
        <v>1</v>
      </c>
      <c r="D64" s="9"/>
      <c r="E64" s="9">
        <v>6.5</v>
      </c>
      <c r="F64" s="46">
        <v>1.2E-2</v>
      </c>
    </row>
    <row r="65" spans="1:6" ht="15" customHeight="1">
      <c r="A65" s="43"/>
      <c r="B65" s="49" t="s">
        <v>184</v>
      </c>
      <c r="C65" s="9"/>
      <c r="D65" s="44" t="s">
        <v>18</v>
      </c>
      <c r="E65" s="9">
        <v>6.2</v>
      </c>
      <c r="F65" s="46">
        <v>1.0999999999999999E-2</v>
      </c>
    </row>
    <row r="66" spans="1:6" ht="15" customHeight="1">
      <c r="A66" s="43"/>
      <c r="B66" s="49" t="s">
        <v>181</v>
      </c>
      <c r="C66" s="9"/>
      <c r="D66" s="44" t="s">
        <v>187</v>
      </c>
      <c r="E66" s="9">
        <v>0.3</v>
      </c>
      <c r="F66" s="46">
        <v>1E-3</v>
      </c>
    </row>
    <row r="67" spans="1:6" ht="15" customHeight="1">
      <c r="A67" s="43" t="s">
        <v>19</v>
      </c>
      <c r="B67" s="41" t="s">
        <v>188</v>
      </c>
      <c r="C67" s="9">
        <v>1</v>
      </c>
      <c r="D67" s="9"/>
      <c r="E67" s="9">
        <v>4.5</v>
      </c>
      <c r="F67" s="46">
        <v>8.9999999999999993E-3</v>
      </c>
    </row>
    <row r="68" spans="1:6" ht="15" customHeight="1">
      <c r="A68" s="43"/>
      <c r="B68" s="49" t="s">
        <v>184</v>
      </c>
      <c r="C68" s="9"/>
      <c r="D68" s="44" t="s">
        <v>19</v>
      </c>
      <c r="E68" s="9">
        <v>4.2</v>
      </c>
      <c r="F68" s="46">
        <v>8.0000000000000002E-3</v>
      </c>
    </row>
    <row r="69" spans="1:6" ht="15" customHeight="1">
      <c r="A69" s="43"/>
      <c r="B69" s="49" t="s">
        <v>181</v>
      </c>
      <c r="C69" s="9"/>
      <c r="D69" s="44" t="s">
        <v>187</v>
      </c>
      <c r="E69" s="9">
        <v>0.3</v>
      </c>
      <c r="F69" s="46">
        <v>1E-3</v>
      </c>
    </row>
    <row r="70" spans="1:6" ht="15" customHeight="1">
      <c r="A70" s="43" t="s">
        <v>20</v>
      </c>
      <c r="B70" s="41" t="s">
        <v>189</v>
      </c>
      <c r="C70" s="9">
        <v>1</v>
      </c>
      <c r="D70" s="9"/>
      <c r="E70" s="9">
        <v>9</v>
      </c>
      <c r="F70" s="46">
        <v>1.4E-2</v>
      </c>
    </row>
    <row r="71" spans="1:6" ht="15" customHeight="1">
      <c r="A71" s="43"/>
      <c r="B71" s="49" t="s">
        <v>184</v>
      </c>
      <c r="C71" s="9"/>
      <c r="D71" s="44" t="s">
        <v>20</v>
      </c>
      <c r="E71" s="9">
        <v>8.6999999999999993</v>
      </c>
      <c r="F71" s="46">
        <v>1.2999999999999999E-2</v>
      </c>
    </row>
    <row r="72" spans="1:6" ht="15" customHeight="1">
      <c r="A72" s="43"/>
      <c r="B72" s="49" t="s">
        <v>181</v>
      </c>
      <c r="C72" s="9"/>
      <c r="D72" s="44" t="s">
        <v>190</v>
      </c>
      <c r="E72" s="9">
        <v>0.3</v>
      </c>
      <c r="F72" s="46">
        <v>1E-3</v>
      </c>
    </row>
    <row r="73" spans="1:6" ht="15" customHeight="1">
      <c r="A73" s="43" t="s">
        <v>21</v>
      </c>
      <c r="B73" s="41" t="s">
        <v>191</v>
      </c>
      <c r="C73" s="9">
        <v>1</v>
      </c>
      <c r="D73" s="9"/>
      <c r="E73" s="9">
        <v>5.5</v>
      </c>
      <c r="F73" s="46">
        <v>0.01</v>
      </c>
    </row>
    <row r="74" spans="1:6" ht="15" customHeight="1">
      <c r="A74" s="43"/>
      <c r="B74" s="49" t="s">
        <v>184</v>
      </c>
      <c r="C74" s="9"/>
      <c r="D74" s="44" t="s">
        <v>21</v>
      </c>
      <c r="E74" s="9">
        <v>5.2</v>
      </c>
      <c r="F74" s="46">
        <v>8.9999999999999993E-3</v>
      </c>
    </row>
    <row r="75" spans="1:6" ht="15" customHeight="1">
      <c r="A75" s="50"/>
      <c r="B75" s="51" t="s">
        <v>181</v>
      </c>
      <c r="C75" s="52"/>
      <c r="D75" s="53" t="s">
        <v>190</v>
      </c>
      <c r="E75" s="52">
        <v>0.3</v>
      </c>
      <c r="F75" s="54">
        <v>1E-3</v>
      </c>
    </row>
    <row r="76" spans="1:6">
      <c r="A76" s="7" t="s">
        <v>192</v>
      </c>
    </row>
  </sheetData>
  <mergeCells count="4">
    <mergeCell ref="B2:F2"/>
    <mergeCell ref="B3:F3"/>
    <mergeCell ref="D4:F4"/>
    <mergeCell ref="D5:F5"/>
  </mergeCells>
  <phoneticPr fontId="0" type="noConversion"/>
  <hyperlinks>
    <hyperlink ref="D4" r:id="rId1"/>
    <hyperlink ref="D5" r:id="rId2"/>
  </hyperlinks>
  <pageMargins left="0.7" right="0.7" top="0.75" bottom="0.75" header="0.3" footer="0.3"/>
  <pageSetup paperSize="9" scale="79" orientation="portrait" r:id="rId3"/>
  <headerFooter alignWithMargins="0"/>
  <colBreaks count="1" manualBreakCount="1">
    <brk id="6" max="1048575" man="1"/>
  </colBreaks>
  <ignoredErrors>
    <ignoredError sqref="A18:A75 D19:D75" numberStoredAsText="1"/>
  </ignoredErrors>
  <drawing r:id="rId4"/>
  <tableParts count="1"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64"/>
  <sheetViews>
    <sheetView zoomScaleNormal="100" workbookViewId="0">
      <selection activeCell="G20" sqref="G20"/>
    </sheetView>
  </sheetViews>
  <sheetFormatPr defaultRowHeight="12.75"/>
  <cols>
    <col min="1" max="1" width="40.140625" bestFit="1" customWidth="1"/>
    <col min="2" max="2" width="26.42578125" bestFit="1" customWidth="1"/>
    <col min="3" max="3" width="44.85546875" bestFit="1" customWidth="1"/>
  </cols>
  <sheetData>
    <row r="1" spans="1:5" ht="49.5" customHeight="1">
      <c r="A1" s="179"/>
      <c r="B1" s="179"/>
      <c r="C1" s="179"/>
    </row>
    <row r="2" spans="1:5" ht="15.75">
      <c r="A2" s="148" t="s">
        <v>413</v>
      </c>
      <c r="B2" s="148"/>
      <c r="C2" s="148"/>
      <c r="D2" s="60"/>
      <c r="E2" s="60"/>
    </row>
    <row r="3" spans="1:5" ht="15.75">
      <c r="A3" s="148" t="s">
        <v>414</v>
      </c>
      <c r="B3" s="148"/>
      <c r="C3" s="148"/>
      <c r="D3" s="60"/>
      <c r="E3" s="60"/>
    </row>
    <row r="4" spans="1:5" ht="18" customHeight="1">
      <c r="A4" s="35"/>
      <c r="B4" s="35"/>
      <c r="C4" s="185" t="s">
        <v>415</v>
      </c>
      <c r="D4" s="61"/>
      <c r="E4" s="61"/>
    </row>
    <row r="5" spans="1:5" ht="15" customHeight="1">
      <c r="A5" s="35"/>
      <c r="B5" s="35"/>
      <c r="C5" s="185" t="s">
        <v>416</v>
      </c>
      <c r="D5" s="62"/>
      <c r="E5" s="62"/>
    </row>
    <row r="6" spans="1:5" ht="15" customHeight="1">
      <c r="A6" s="183" t="s">
        <v>272</v>
      </c>
      <c r="B6" s="183"/>
      <c r="C6" s="183"/>
    </row>
    <row r="7" spans="1:5" ht="15" customHeight="1">
      <c r="C7" s="10"/>
    </row>
    <row r="8" spans="1:5" ht="15" customHeight="1">
      <c r="A8" s="63" t="s">
        <v>194</v>
      </c>
      <c r="B8" s="63" t="s">
        <v>195</v>
      </c>
      <c r="C8" s="63" t="s">
        <v>196</v>
      </c>
    </row>
    <row r="9" spans="1:5" ht="15" customHeight="1">
      <c r="A9" s="180" t="s">
        <v>197</v>
      </c>
      <c r="B9" s="181"/>
      <c r="C9" s="182"/>
    </row>
    <row r="10" spans="1:5" ht="15" customHeight="1">
      <c r="A10" s="11" t="s">
        <v>198</v>
      </c>
      <c r="B10" s="12" t="s">
        <v>199</v>
      </c>
      <c r="C10" s="12" t="s">
        <v>261</v>
      </c>
    </row>
    <row r="11" spans="1:5" ht="15" customHeight="1">
      <c r="A11" s="11" t="s">
        <v>200</v>
      </c>
      <c r="B11" s="12" t="s">
        <v>201</v>
      </c>
      <c r="C11" s="12" t="s">
        <v>262</v>
      </c>
    </row>
    <row r="12" spans="1:5" ht="15" customHeight="1">
      <c r="A12" s="13" t="s">
        <v>202</v>
      </c>
      <c r="B12" s="12" t="s">
        <v>263</v>
      </c>
      <c r="C12" s="12" t="s">
        <v>203</v>
      </c>
    </row>
    <row r="13" spans="1:5" ht="15" customHeight="1">
      <c r="A13" s="11" t="s">
        <v>204</v>
      </c>
      <c r="B13" s="14" t="s">
        <v>210</v>
      </c>
      <c r="C13" s="12" t="s">
        <v>261</v>
      </c>
    </row>
    <row r="14" spans="1:5" ht="15" customHeight="1">
      <c r="A14" s="11" t="s">
        <v>205</v>
      </c>
      <c r="B14" s="12" t="s">
        <v>206</v>
      </c>
      <c r="C14" s="12" t="s">
        <v>261</v>
      </c>
    </row>
    <row r="15" spans="1:5" ht="15" customHeight="1">
      <c r="A15" s="11" t="s">
        <v>207</v>
      </c>
      <c r="B15" s="14" t="s">
        <v>208</v>
      </c>
      <c r="C15" s="12"/>
    </row>
    <row r="16" spans="1:5" ht="15" customHeight="1">
      <c r="A16" s="11" t="s">
        <v>209</v>
      </c>
      <c r="B16" s="14" t="s">
        <v>210</v>
      </c>
      <c r="C16" s="12" t="s">
        <v>261</v>
      </c>
    </row>
    <row r="17" spans="1:3" ht="15" customHeight="1">
      <c r="A17" s="11" t="s">
        <v>211</v>
      </c>
      <c r="B17" s="12">
        <v>0.4</v>
      </c>
      <c r="C17" s="12" t="s">
        <v>261</v>
      </c>
    </row>
    <row r="18" spans="1:3" ht="15" customHeight="1">
      <c r="A18" s="180" t="s">
        <v>212</v>
      </c>
      <c r="B18" s="181"/>
      <c r="C18" s="182"/>
    </row>
    <row r="19" spans="1:3" ht="15" customHeight="1">
      <c r="A19" s="11" t="s">
        <v>198</v>
      </c>
      <c r="B19" s="12" t="s">
        <v>199</v>
      </c>
      <c r="C19" s="12" t="s">
        <v>264</v>
      </c>
    </row>
    <row r="20" spans="1:3" ht="15" customHeight="1">
      <c r="A20" s="11" t="s">
        <v>200</v>
      </c>
      <c r="B20" s="12" t="s">
        <v>201</v>
      </c>
      <c r="C20" s="12" t="s">
        <v>262</v>
      </c>
    </row>
    <row r="21" spans="1:3" ht="15" customHeight="1">
      <c r="A21" s="180" t="s">
        <v>213</v>
      </c>
      <c r="B21" s="181"/>
      <c r="C21" s="182"/>
    </row>
    <row r="22" spans="1:3" ht="15" customHeight="1">
      <c r="A22" s="11" t="s">
        <v>214</v>
      </c>
      <c r="B22" s="12" t="s">
        <v>199</v>
      </c>
      <c r="C22" s="12" t="s">
        <v>261</v>
      </c>
    </row>
    <row r="23" spans="1:3" ht="15" customHeight="1">
      <c r="A23" s="11" t="s">
        <v>215</v>
      </c>
      <c r="B23" s="12" t="s">
        <v>201</v>
      </c>
      <c r="C23" s="12" t="s">
        <v>262</v>
      </c>
    </row>
    <row r="24" spans="1:3" ht="15" customHeight="1">
      <c r="A24" s="11" t="s">
        <v>216</v>
      </c>
      <c r="B24" s="12" t="s">
        <v>210</v>
      </c>
      <c r="C24" s="12" t="s">
        <v>261</v>
      </c>
    </row>
    <row r="25" spans="1:3" ht="15" customHeight="1">
      <c r="A25" s="11" t="s">
        <v>205</v>
      </c>
      <c r="B25" s="12" t="s">
        <v>206</v>
      </c>
      <c r="C25" s="12" t="s">
        <v>261</v>
      </c>
    </row>
    <row r="26" spans="1:3" ht="15" customHeight="1">
      <c r="A26" s="180" t="s">
        <v>217</v>
      </c>
      <c r="B26" s="181"/>
      <c r="C26" s="182"/>
    </row>
    <row r="27" spans="1:3" ht="15" customHeight="1">
      <c r="A27" s="11" t="s">
        <v>218</v>
      </c>
      <c r="B27" s="12" t="s">
        <v>210</v>
      </c>
      <c r="C27" s="12" t="s">
        <v>264</v>
      </c>
    </row>
    <row r="28" spans="1:3" ht="15" customHeight="1">
      <c r="A28" s="11" t="s">
        <v>219</v>
      </c>
      <c r="B28" s="12" t="s">
        <v>220</v>
      </c>
      <c r="C28" s="12" t="s">
        <v>262</v>
      </c>
    </row>
    <row r="29" spans="1:3" ht="15" customHeight="1">
      <c r="A29" s="180" t="s">
        <v>221</v>
      </c>
      <c r="B29" s="181"/>
      <c r="C29" s="182"/>
    </row>
    <row r="30" spans="1:3" ht="15" customHeight="1">
      <c r="A30" s="11" t="s">
        <v>222</v>
      </c>
      <c r="B30" s="14" t="s">
        <v>210</v>
      </c>
      <c r="C30" s="12" t="s">
        <v>261</v>
      </c>
    </row>
    <row r="31" spans="1:3" ht="15" customHeight="1">
      <c r="A31" s="11" t="s">
        <v>223</v>
      </c>
      <c r="B31" s="12" t="s">
        <v>224</v>
      </c>
      <c r="C31" s="12" t="s">
        <v>261</v>
      </c>
    </row>
    <row r="32" spans="1:3" ht="15" customHeight="1">
      <c r="A32" s="180" t="s">
        <v>227</v>
      </c>
      <c r="B32" s="181"/>
      <c r="C32" s="182"/>
    </row>
    <row r="33" spans="1:3" ht="15" customHeight="1">
      <c r="A33" s="11" t="s">
        <v>222</v>
      </c>
      <c r="B33" s="14" t="s">
        <v>210</v>
      </c>
      <c r="C33" s="12" t="s">
        <v>261</v>
      </c>
    </row>
    <row r="34" spans="1:3" ht="15" customHeight="1">
      <c r="A34" s="11" t="s">
        <v>223</v>
      </c>
      <c r="B34" s="12" t="s">
        <v>201</v>
      </c>
      <c r="C34" s="12" t="s">
        <v>262</v>
      </c>
    </row>
    <row r="35" spans="1:3" ht="15" customHeight="1">
      <c r="A35" s="11" t="s">
        <v>226</v>
      </c>
      <c r="B35" s="12" t="s">
        <v>210</v>
      </c>
      <c r="C35" s="12" t="s">
        <v>261</v>
      </c>
    </row>
    <row r="36" spans="1:3" ht="15" customHeight="1">
      <c r="A36" s="11" t="s">
        <v>228</v>
      </c>
      <c r="B36" s="14" t="s">
        <v>210</v>
      </c>
      <c r="C36" s="12" t="s">
        <v>261</v>
      </c>
    </row>
    <row r="37" spans="1:3" ht="15" customHeight="1">
      <c r="A37" s="11" t="s">
        <v>229</v>
      </c>
      <c r="B37" s="12" t="s">
        <v>230</v>
      </c>
      <c r="C37" s="12" t="s">
        <v>261</v>
      </c>
    </row>
    <row r="38" spans="1:3" ht="15" customHeight="1">
      <c r="A38" s="11" t="s">
        <v>231</v>
      </c>
      <c r="B38" s="12" t="s">
        <v>265</v>
      </c>
      <c r="C38" s="12"/>
    </row>
    <row r="39" spans="1:3" ht="15" customHeight="1">
      <c r="A39" s="11" t="s">
        <v>232</v>
      </c>
      <c r="B39" s="12" t="s">
        <v>210</v>
      </c>
      <c r="C39" s="12" t="s">
        <v>264</v>
      </c>
    </row>
    <row r="40" spans="1:3" ht="15" customHeight="1">
      <c r="A40" s="11" t="s">
        <v>233</v>
      </c>
      <c r="B40" s="12" t="s">
        <v>234</v>
      </c>
      <c r="C40" s="12" t="s">
        <v>264</v>
      </c>
    </row>
    <row r="41" spans="1:3" ht="15" customHeight="1">
      <c r="A41" s="11" t="s">
        <v>235</v>
      </c>
      <c r="B41" s="12" t="s">
        <v>199</v>
      </c>
      <c r="C41" s="12" t="s">
        <v>264</v>
      </c>
    </row>
    <row r="42" spans="1:3" ht="15" customHeight="1">
      <c r="A42" s="11" t="s">
        <v>236</v>
      </c>
      <c r="B42" s="12" t="s">
        <v>201</v>
      </c>
      <c r="C42" s="12" t="s">
        <v>262</v>
      </c>
    </row>
    <row r="43" spans="1:3" ht="15" customHeight="1">
      <c r="A43" s="11" t="s">
        <v>237</v>
      </c>
      <c r="B43" s="12" t="s">
        <v>266</v>
      </c>
      <c r="C43" s="12" t="s">
        <v>238</v>
      </c>
    </row>
    <row r="44" spans="1:3" ht="15" customHeight="1">
      <c r="A44" s="11" t="s">
        <v>239</v>
      </c>
      <c r="B44" s="12" t="s">
        <v>267</v>
      </c>
      <c r="C44" s="12" t="s">
        <v>203</v>
      </c>
    </row>
    <row r="45" spans="1:3" ht="15" customHeight="1">
      <c r="A45" s="180" t="s">
        <v>240</v>
      </c>
      <c r="B45" s="181"/>
      <c r="C45" s="182"/>
    </row>
    <row r="46" spans="1:3" ht="15" customHeight="1">
      <c r="A46" s="15" t="s">
        <v>241</v>
      </c>
      <c r="B46" s="12"/>
      <c r="C46" s="12"/>
    </row>
    <row r="47" spans="1:3" ht="15" customHeight="1">
      <c r="A47" s="11" t="s">
        <v>235</v>
      </c>
      <c r="B47" s="12" t="s">
        <v>199</v>
      </c>
      <c r="C47" s="12" t="s">
        <v>261</v>
      </c>
    </row>
    <row r="48" spans="1:3" ht="15" customHeight="1">
      <c r="A48" s="11" t="s">
        <v>236</v>
      </c>
      <c r="B48" s="12" t="s">
        <v>242</v>
      </c>
      <c r="C48" s="12" t="s">
        <v>262</v>
      </c>
    </row>
    <row r="49" spans="1:3" ht="15" customHeight="1">
      <c r="A49" s="11"/>
      <c r="B49" s="12" t="s">
        <v>243</v>
      </c>
      <c r="C49" s="12" t="s">
        <v>261</v>
      </c>
    </row>
    <row r="50" spans="1:3" ht="15" customHeight="1">
      <c r="A50" s="15" t="s">
        <v>244</v>
      </c>
      <c r="B50" s="12"/>
      <c r="C50" s="12"/>
    </row>
    <row r="51" spans="1:3" ht="15" customHeight="1">
      <c r="A51" s="11" t="s">
        <v>222</v>
      </c>
      <c r="B51" s="12" t="s">
        <v>210</v>
      </c>
      <c r="C51" s="12" t="s">
        <v>261</v>
      </c>
    </row>
    <row r="52" spans="1:3" ht="15" customHeight="1">
      <c r="A52" s="11" t="s">
        <v>223</v>
      </c>
      <c r="B52" s="12" t="s">
        <v>206</v>
      </c>
      <c r="C52" s="12" t="s">
        <v>261</v>
      </c>
    </row>
    <row r="53" spans="1:3" ht="15" customHeight="1">
      <c r="A53" s="11" t="s">
        <v>225</v>
      </c>
      <c r="B53" s="14" t="s">
        <v>230</v>
      </c>
      <c r="C53" s="12" t="s">
        <v>261</v>
      </c>
    </row>
    <row r="54" spans="1:3" ht="15" customHeight="1">
      <c r="A54" s="11" t="s">
        <v>245</v>
      </c>
      <c r="B54" s="12" t="s">
        <v>210</v>
      </c>
      <c r="C54" s="12" t="s">
        <v>261</v>
      </c>
    </row>
    <row r="55" spans="1:3" ht="15" customHeight="1">
      <c r="A55" s="11" t="s">
        <v>246</v>
      </c>
      <c r="B55" s="12" t="s">
        <v>206</v>
      </c>
      <c r="C55" s="12" t="s">
        <v>261</v>
      </c>
    </row>
    <row r="56" spans="1:3" ht="15" customHeight="1">
      <c r="A56" s="11" t="s">
        <v>247</v>
      </c>
      <c r="B56" s="14" t="s">
        <v>248</v>
      </c>
      <c r="C56" s="12" t="s">
        <v>203</v>
      </c>
    </row>
    <row r="57" spans="1:3" ht="15" customHeight="1">
      <c r="A57" s="180" t="s">
        <v>178</v>
      </c>
      <c r="B57" s="181"/>
      <c r="C57" s="182"/>
    </row>
    <row r="58" spans="1:3" ht="15" customHeight="1">
      <c r="A58" s="11" t="s">
        <v>249</v>
      </c>
      <c r="B58" s="12" t="s">
        <v>210</v>
      </c>
      <c r="C58" s="12" t="s">
        <v>264</v>
      </c>
    </row>
    <row r="59" spans="1:3" ht="15" customHeight="1">
      <c r="A59" s="11" t="s">
        <v>250</v>
      </c>
      <c r="B59" s="12" t="s">
        <v>251</v>
      </c>
      <c r="C59" s="12" t="s">
        <v>264</v>
      </c>
    </row>
    <row r="60" spans="1:3" ht="15" customHeight="1">
      <c r="A60" s="11" t="s">
        <v>252</v>
      </c>
      <c r="B60" s="12">
        <v>4</v>
      </c>
      <c r="C60" s="12" t="s">
        <v>268</v>
      </c>
    </row>
    <row r="61" spans="1:3">
      <c r="A61" s="11" t="s">
        <v>253</v>
      </c>
      <c r="B61" s="12" t="s">
        <v>254</v>
      </c>
      <c r="C61" s="12"/>
    </row>
    <row r="62" spans="1:3" ht="15">
      <c r="A62" s="180" t="s">
        <v>255</v>
      </c>
      <c r="B62" s="181"/>
      <c r="C62" s="182"/>
    </row>
    <row r="63" spans="1:3">
      <c r="A63" s="11" t="s">
        <v>256</v>
      </c>
      <c r="B63" s="12" t="s">
        <v>258</v>
      </c>
      <c r="C63" s="12" t="s">
        <v>257</v>
      </c>
    </row>
    <row r="64" spans="1:3">
      <c r="A64" s="11" t="s">
        <v>259</v>
      </c>
      <c r="B64" s="12" t="s">
        <v>260</v>
      </c>
      <c r="C64" s="12"/>
    </row>
  </sheetData>
  <mergeCells count="13">
    <mergeCell ref="A62:C62"/>
    <mergeCell ref="A2:C2"/>
    <mergeCell ref="A3:C3"/>
    <mergeCell ref="A29:C29"/>
    <mergeCell ref="A6:C6"/>
    <mergeCell ref="A32:C32"/>
    <mergeCell ref="A45:C45"/>
    <mergeCell ref="A57:C57"/>
    <mergeCell ref="A1:C1"/>
    <mergeCell ref="A9:C9"/>
    <mergeCell ref="A18:C18"/>
    <mergeCell ref="A21:C21"/>
    <mergeCell ref="A26:C26"/>
  </mergeCells>
  <phoneticPr fontId="0" type="noConversion"/>
  <hyperlinks>
    <hyperlink ref="C4" r:id="rId1"/>
    <hyperlink ref="C5" r:id="rId2"/>
  </hyperlinks>
  <pageMargins left="0.75" right="0.75" top="1" bottom="1" header="0.5" footer="0.5"/>
  <pageSetup paperSize="9" scale="58" orientation="portrait" r:id="rId3"/>
  <headerFooter alignWithMargins="0"/>
  <ignoredErrors>
    <ignoredError sqref="B10:B17 B19:B20 B22:B25 B27:B28 B30:B31 B33:B44 B47:B56 B58:B61" numberStoredAsText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прайс Динамика</vt:lpstr>
      <vt:lpstr>Столы и Тумбы</vt:lpstr>
      <vt:lpstr>Шкафы</vt:lpstr>
      <vt:lpstr>Шкафы и полки</vt:lpstr>
      <vt:lpstr>Столы приставки и экраны</vt:lpstr>
      <vt:lpstr>Спецификация</vt:lpstr>
      <vt:lpstr>Технические характеристики</vt:lpstr>
      <vt:lpstr>наценка</vt:lpstr>
      <vt:lpstr>'прайс Динамика'!Область_печати</vt:lpstr>
      <vt:lpstr>Спецификация!Область_печати</vt:lpstr>
      <vt:lpstr>'Столы и Тумбы'!Область_печати</vt:lpstr>
      <vt:lpstr>'Столы приставки и экраны'!Область_печати</vt:lpstr>
      <vt:lpstr>Шкафы!Область_печати</vt:lpstr>
      <vt:lpstr>'Шкафы и полки'!Область_печати</vt:lpstr>
    </vt:vector>
  </TitlesOfParts>
  <Company>CD-мебель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Михайлович</dc:creator>
  <cp:lastModifiedBy>Evgeny</cp:lastModifiedBy>
  <cp:lastPrinted>2013-08-05T11:59:34Z</cp:lastPrinted>
  <dcterms:created xsi:type="dcterms:W3CDTF">2002-10-02T13:06:09Z</dcterms:created>
  <dcterms:modified xsi:type="dcterms:W3CDTF">2013-09-17T11:07:45Z</dcterms:modified>
</cp:coreProperties>
</file>