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65" yWindow="435" windowWidth="12120" windowHeight="8475" activeTab="4"/>
  </bookViews>
  <sheets>
    <sheet name="Прайс Дипломат" sheetId="1" r:id="rId1"/>
    <sheet name="Столы, приставки и тумбы" sheetId="5" r:id="rId2"/>
    <sheet name="Шкафы" sheetId="4" r:id="rId3"/>
    <sheet name="Спецификация" sheetId="2" r:id="rId4"/>
    <sheet name="Технические характеристики" sheetId="3" r:id="rId5"/>
  </sheets>
  <definedNames>
    <definedName name="наценка">'Прайс Дипломат'!$L$7</definedName>
    <definedName name="_xlnm.Print_Area" localSheetId="0">'Прайс Дипломат'!$A$1:$J$46</definedName>
    <definedName name="_xlnm.Print_Area" localSheetId="3">Спецификация!$A$1:$F$68</definedName>
    <definedName name="_xlnm.Print_Area" localSheetId="1">'Столы, приставки и тумбы'!$A$1:$I$71</definedName>
    <definedName name="_xlnm.Print_Area" localSheetId="4">'Технические характеристики'!$A$1:$C$55</definedName>
    <definedName name="_xlnm.Print_Area" localSheetId="2">Шкафы!$A$1:$I$67</definedName>
  </definedNames>
  <calcPr calcId="144525"/>
</workbook>
</file>

<file path=xl/calcChain.xml><?xml version="1.0" encoding="utf-8"?>
<calcChain xmlns="http://schemas.openxmlformats.org/spreadsheetml/2006/main">
  <c r="I51" i="5" l="1"/>
  <c r="D63" i="5"/>
  <c r="I56" i="4"/>
  <c r="I55" i="4"/>
  <c r="I54" i="4"/>
  <c r="I62" i="4"/>
  <c r="I61" i="4"/>
  <c r="I60" i="4"/>
  <c r="D62" i="4"/>
  <c r="D61" i="4"/>
  <c r="D60" i="4"/>
  <c r="D56" i="4"/>
  <c r="D55" i="4"/>
  <c r="D54" i="4"/>
  <c r="D57" i="4"/>
  <c r="I50" i="4"/>
  <c r="I49" i="4"/>
  <c r="I48" i="4"/>
  <c r="D50" i="4"/>
  <c r="D49" i="4"/>
  <c r="D48" i="4"/>
  <c r="I43" i="4"/>
  <c r="I42" i="4"/>
  <c r="D44" i="4"/>
  <c r="D43" i="4"/>
  <c r="D42" i="4"/>
  <c r="D41" i="4"/>
  <c r="D45" i="4"/>
  <c r="I38" i="4"/>
  <c r="I37" i="4"/>
  <c r="I36" i="4"/>
  <c r="I35" i="4"/>
  <c r="D38" i="4"/>
  <c r="D37" i="4"/>
  <c r="D36" i="4"/>
  <c r="D39" i="4"/>
  <c r="I30" i="4"/>
  <c r="I32" i="4"/>
  <c r="I31" i="4"/>
  <c r="D31" i="4"/>
  <c r="D30" i="4"/>
  <c r="I26" i="4"/>
  <c r="I25" i="4"/>
  <c r="I23" i="4"/>
  <c r="I22" i="4"/>
  <c r="I20" i="4"/>
  <c r="I19" i="4"/>
  <c r="D26" i="4"/>
  <c r="D25" i="4"/>
  <c r="D23" i="4"/>
  <c r="D22" i="4"/>
  <c r="D20" i="4"/>
  <c r="D19" i="4"/>
  <c r="B14" i="5"/>
  <c r="D51" i="4"/>
  <c r="B14" i="4"/>
  <c r="G6" i="1"/>
  <c r="D26" i="5"/>
  <c r="I8" i="1"/>
  <c r="J8" i="1"/>
  <c r="D27" i="5"/>
  <c r="I9" i="1"/>
  <c r="I6" i="1"/>
  <c r="J9" i="1"/>
  <c r="J6" i="1"/>
  <c r="J21" i="1"/>
  <c r="I21" i="1"/>
  <c r="J20" i="1"/>
  <c r="I20" i="1"/>
  <c r="H20" i="1"/>
  <c r="J19" i="1"/>
  <c r="I19" i="1"/>
  <c r="J18" i="1"/>
  <c r="I18" i="1"/>
  <c r="H18" i="1"/>
  <c r="J15" i="1"/>
  <c r="I15" i="1"/>
  <c r="I39" i="5"/>
  <c r="J14" i="1"/>
  <c r="I14" i="1"/>
  <c r="I21" i="5"/>
  <c r="J11" i="1"/>
  <c r="I11" i="1"/>
  <c r="D21" i="5"/>
  <c r="J10" i="1"/>
  <c r="I10" i="1"/>
  <c r="D20" i="5"/>
  <c r="G46" i="1"/>
  <c r="J12" i="1"/>
  <c r="J13" i="1"/>
  <c r="J16" i="1"/>
  <c r="J17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I12" i="1"/>
  <c r="I13" i="1"/>
  <c r="I16" i="1"/>
  <c r="I17" i="1"/>
  <c r="I22" i="1"/>
  <c r="I46" i="1"/>
  <c r="I23" i="1"/>
  <c r="I24" i="1"/>
  <c r="I25" i="1"/>
  <c r="I28" i="1"/>
  <c r="I26" i="1"/>
  <c r="I29" i="1"/>
  <c r="I31" i="1"/>
  <c r="I27" i="1"/>
  <c r="I30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33" i="5"/>
  <c r="I27" i="5"/>
  <c r="D33" i="5"/>
  <c r="H23" i="1"/>
  <c r="H25" i="1"/>
  <c r="H28" i="1"/>
  <c r="H26" i="1"/>
  <c r="H29" i="1"/>
  <c r="H31" i="1"/>
  <c r="H27" i="1"/>
  <c r="H30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J46" i="1"/>
  <c r="D57" i="5"/>
  <c r="H24" i="1"/>
  <c r="H22" i="1"/>
  <c r="H17" i="1"/>
  <c r="H16" i="1"/>
  <c r="H13" i="1"/>
  <c r="H12" i="1"/>
  <c r="H10" i="1"/>
  <c r="H11" i="1"/>
  <c r="H14" i="1"/>
  <c r="H15" i="1"/>
  <c r="H19" i="1"/>
  <c r="H21" i="1"/>
  <c r="H9" i="1"/>
  <c r="H8" i="1"/>
  <c r="I57" i="5"/>
  <c r="D45" i="5"/>
  <c r="D21" i="4"/>
  <c r="D24" i="4"/>
  <c r="D27" i="4"/>
  <c r="I21" i="4"/>
  <c r="I24" i="4"/>
  <c r="I27" i="4"/>
  <c r="D32" i="4"/>
  <c r="I44" i="4"/>
  <c r="I39" i="4"/>
  <c r="I33" i="4"/>
  <c r="I57" i="4"/>
  <c r="I51" i="4"/>
  <c r="H6" i="1"/>
  <c r="H46" i="1"/>
</calcChain>
</file>

<file path=xl/sharedStrings.xml><?xml version="1.0" encoding="utf-8"?>
<sst xmlns="http://schemas.openxmlformats.org/spreadsheetml/2006/main" count="589" uniqueCount="286">
  <si>
    <t>Наименование товаров</t>
  </si>
  <si>
    <t>001</t>
  </si>
  <si>
    <t>002</t>
  </si>
  <si>
    <t xml:space="preserve"> Стол приставной 1500х850х720 </t>
  </si>
  <si>
    <t>003</t>
  </si>
  <si>
    <t>004</t>
  </si>
  <si>
    <t>014</t>
  </si>
  <si>
    <t>015</t>
  </si>
  <si>
    <t>016</t>
  </si>
  <si>
    <t>017</t>
  </si>
  <si>
    <t>005</t>
  </si>
  <si>
    <t>006</t>
  </si>
  <si>
    <t>026</t>
  </si>
  <si>
    <t>007</t>
  </si>
  <si>
    <t>027</t>
  </si>
  <si>
    <t>008</t>
  </si>
  <si>
    <t>018</t>
  </si>
  <si>
    <t>028</t>
  </si>
  <si>
    <t>038</t>
  </si>
  <si>
    <t>010</t>
  </si>
  <si>
    <t>020</t>
  </si>
  <si>
    <t>030</t>
  </si>
  <si>
    <t>011</t>
  </si>
  <si>
    <t>012</t>
  </si>
  <si>
    <t>013</t>
  </si>
  <si>
    <t>022</t>
  </si>
  <si>
    <t>023</t>
  </si>
  <si>
    <t>024</t>
  </si>
  <si>
    <t>Код</t>
  </si>
  <si>
    <t>Цена</t>
  </si>
  <si>
    <t>Вес</t>
  </si>
  <si>
    <t>Объем</t>
  </si>
  <si>
    <t>Кол-во</t>
  </si>
  <si>
    <t>Сумма</t>
  </si>
  <si>
    <t>Вес кг</t>
  </si>
  <si>
    <t>Объем куб.м.</t>
  </si>
  <si>
    <t xml:space="preserve">Стол рабочий 1800х900х750 </t>
  </si>
  <si>
    <t xml:space="preserve">Стол журнальный 1100х550х470 </t>
  </si>
  <si>
    <t xml:space="preserve">Греденция  1200х500х670 </t>
  </si>
  <si>
    <t xml:space="preserve">Тумба с замком  600х500х670 </t>
  </si>
  <si>
    <t>Подставка под системный блок 500х300х260</t>
  </si>
  <si>
    <t xml:space="preserve">Шкаф для одежды 1630х800х440 </t>
  </si>
  <si>
    <t xml:space="preserve">Шкаф для одежды 2030х800х440 </t>
  </si>
  <si>
    <t xml:space="preserve">Шкаф для документов 1630х800х440 </t>
  </si>
  <si>
    <t xml:space="preserve">Шкаф для документов 2030х800х440 </t>
  </si>
  <si>
    <t xml:space="preserve">Шкаф для документов 840х800х440 </t>
  </si>
  <si>
    <t>Двери для шкафа с замком 1560х400х18 (к-т 2 шт.)</t>
  </si>
  <si>
    <t>Двери для шкафа с замком 1970х400х18 (к-т 2 шт.)</t>
  </si>
  <si>
    <t>Двери для шкафа  1200х400х18 (к-т 2 шт.)</t>
  </si>
  <si>
    <t>Двери для шкафа с замком 780х400х18 (к-т 2 шт.)</t>
  </si>
  <si>
    <t xml:space="preserve">Дверка стеклянная матовая в аллюм. профиле 1560х400х18 (к-т 2 шт.) </t>
  </si>
  <si>
    <t xml:space="preserve">Дверка стеклянная матовая в аллюм. профиле 1200х400х18 (к-т 2 шт.) </t>
  </si>
  <si>
    <t xml:space="preserve">Дверка стеклянная матовая в аллюм. профиле 780х400х18 (к-т 2 шт.) </t>
  </si>
  <si>
    <t>Боковина для шкафа декоративная  1650х450х32 (к-т 2 шт.)</t>
  </si>
  <si>
    <t>Боковина для шкафа декоративная  2050х450х32 (к-т 2 шт.)</t>
  </si>
  <si>
    <t>Боковина для шкафа декоративная  860х450х32 (к-т 2 шт.)</t>
  </si>
  <si>
    <t xml:space="preserve">Крышка для шкафов декоративная  2400х450х32 </t>
  </si>
  <si>
    <t xml:space="preserve">Крышка для шкафов декоративная  1600х450х32 </t>
  </si>
  <si>
    <t xml:space="preserve">Крышка для шкафов декоративная  800х450х32 </t>
  </si>
  <si>
    <t>3009</t>
  </si>
  <si>
    <t>3019</t>
  </si>
  <si>
    <t>3029</t>
  </si>
  <si>
    <t>Итого:</t>
  </si>
  <si>
    <t>Наименование изделий</t>
  </si>
  <si>
    <t>Кол-во пакетов</t>
  </si>
  <si>
    <t>Код пакета*</t>
  </si>
  <si>
    <t>Вес       (кг)</t>
  </si>
  <si>
    <t>Объем   (м. куб.)</t>
  </si>
  <si>
    <t>3001</t>
  </si>
  <si>
    <t>3002</t>
  </si>
  <si>
    <t>3022</t>
  </si>
  <si>
    <t>3023</t>
  </si>
  <si>
    <t>3024</t>
  </si>
  <si>
    <t>3003</t>
  </si>
  <si>
    <t xml:space="preserve"> Греденция 1200х500х670 </t>
  </si>
  <si>
    <t>3004</t>
  </si>
  <si>
    <t xml:space="preserve"> Тумба выкатная с замком 600х500х670 </t>
  </si>
  <si>
    <t>3014</t>
  </si>
  <si>
    <t xml:space="preserve"> Подставка под системный блок 500х300х260</t>
  </si>
  <si>
    <t>3005</t>
  </si>
  <si>
    <t xml:space="preserve"> Шкаф для одежды 1630х800х440 </t>
  </si>
  <si>
    <t>3006</t>
  </si>
  <si>
    <t xml:space="preserve"> Шкаф для документов 1630х800х440 </t>
  </si>
  <si>
    <t>3007</t>
  </si>
  <si>
    <t>3015</t>
  </si>
  <si>
    <t xml:space="preserve"> Шкаф для одежды 2030х800х440 </t>
  </si>
  <si>
    <t>3016</t>
  </si>
  <si>
    <t xml:space="preserve"> Шкаф для документов 2030х800х440 </t>
  </si>
  <si>
    <t>3017</t>
  </si>
  <si>
    <t>3026</t>
  </si>
  <si>
    <t xml:space="preserve"> Шкаф для документов 840х800х440 </t>
  </si>
  <si>
    <t>3027</t>
  </si>
  <si>
    <t>3010</t>
  </si>
  <si>
    <t>Боковина шкафа декоративная 1650х450х32 (комплект - 2 шт.)</t>
  </si>
  <si>
    <t xml:space="preserve">        Пакет№1 (боковины)</t>
  </si>
  <si>
    <t xml:space="preserve">        Пакет№2 (фурнитура)</t>
  </si>
  <si>
    <t>3010/ф</t>
  </si>
  <si>
    <t>3020</t>
  </si>
  <si>
    <t>Боковина шкафа декоративная 2050х450х32 (комплект - 2 шт.)</t>
  </si>
  <si>
    <t>3020/ф</t>
  </si>
  <si>
    <t>3030</t>
  </si>
  <si>
    <t>Боковина шкафа декоративная 860х450х32 (комплект - 2 шт.)</t>
  </si>
  <si>
    <t>3030/ф</t>
  </si>
  <si>
    <t>3011</t>
  </si>
  <si>
    <t>Крышка шкафа декоративная 2400х450х32</t>
  </si>
  <si>
    <t xml:space="preserve">        Пакет№1 (крышка шкафа)</t>
  </si>
  <si>
    <t>3011/ф</t>
  </si>
  <si>
    <t>3012</t>
  </si>
  <si>
    <t>Крышка шкафа декоративная 1600х450х32</t>
  </si>
  <si>
    <t>3012/ф</t>
  </si>
  <si>
    <t>3013</t>
  </si>
  <si>
    <t>Крышка шкафа декоративная 800х450х32</t>
  </si>
  <si>
    <t>3013/ф</t>
  </si>
  <si>
    <t>3018</t>
  </si>
  <si>
    <t>Дверь шкафа с замком 1970х400х18 (комплект 2 шт.)</t>
  </si>
  <si>
    <t>3008</t>
  </si>
  <si>
    <t>Дверь шкафа с замком 1560х400х18 (комплект 2 шт.)</t>
  </si>
  <si>
    <t>3028</t>
  </si>
  <si>
    <t>Дверь шкафа 1200х400х18 (комплект 2 шт.)</t>
  </si>
  <si>
    <t>3038</t>
  </si>
  <si>
    <t>Дверь шкафа 780х400х18 (комплект 2 шт.)</t>
  </si>
  <si>
    <t>Дверь шкафа стеклянная матовая в алюминевом профиле</t>
  </si>
  <si>
    <t>(комплект 2 шт.) 1560х400х18</t>
  </si>
  <si>
    <t>(комплект 2 шт.) 1200х400х18</t>
  </si>
  <si>
    <t>(комплект 2 шт.) 780х400х18</t>
  </si>
  <si>
    <t>* -  код пакета в зависимости от кода цвета изделия</t>
  </si>
  <si>
    <t>Арт</t>
  </si>
  <si>
    <t>СТОЛЫ</t>
  </si>
  <si>
    <t>Толщина ДСП столешниц, мм</t>
  </si>
  <si>
    <t>Кромка на столешницах, мм</t>
  </si>
  <si>
    <t>Заглушка под кабель-канал</t>
  </si>
  <si>
    <t>серый</t>
  </si>
  <si>
    <t>Толщина боковин ДСП, мм</t>
  </si>
  <si>
    <t>Кромка на боковинах, мм</t>
  </si>
  <si>
    <t>0.4, ПВХ</t>
  </si>
  <si>
    <t>Регулировка по высоте</t>
  </si>
  <si>
    <t xml:space="preserve">На всех столах </t>
  </si>
  <si>
    <t>Толщина задней стенки ДСП, мм</t>
  </si>
  <si>
    <t>Кромка на задней стенке ДСП, мм</t>
  </si>
  <si>
    <t>ПРИСТАВНЫЕ ЭЛЕМЕНТЫ</t>
  </si>
  <si>
    <t>1, ПВХ</t>
  </si>
  <si>
    <t>Толщина ДСП каркасов, мм</t>
  </si>
  <si>
    <t>Кромка на каркасах, мм</t>
  </si>
  <si>
    <t>ТУМБЫ</t>
  </si>
  <si>
    <t>Задняя стенка ДСП, мм</t>
  </si>
  <si>
    <t>3.2</t>
  </si>
  <si>
    <t>Замок на верхний ящик</t>
  </si>
  <si>
    <t>Толщина фасадов ящиков ДСП, мм</t>
  </si>
  <si>
    <t>Кромка на фасадах, мм</t>
  </si>
  <si>
    <t xml:space="preserve"> 0.4 ПВХ</t>
  </si>
  <si>
    <t>Толщина топа ДСП, мм</t>
  </si>
  <si>
    <t>Кромка топа, мм</t>
  </si>
  <si>
    <t>черный</t>
  </si>
  <si>
    <t>ШКАФЫ</t>
  </si>
  <si>
    <t>Топы шкафов</t>
  </si>
  <si>
    <t>Каркасы шкафов</t>
  </si>
  <si>
    <t>Задняя стенка ДВПО, мм</t>
  </si>
  <si>
    <t>Толщина ДСП полок, мм</t>
  </si>
  <si>
    <t>Кромка на полках, мм</t>
  </si>
  <si>
    <t>ДВЕРИ</t>
  </si>
  <si>
    <t>Толщина двери ДСП, мм</t>
  </si>
  <si>
    <t>Кромка на двери, мм</t>
  </si>
  <si>
    <t>0,4 ПВХ</t>
  </si>
  <si>
    <t>Толщина стекла, мм</t>
  </si>
  <si>
    <t>Замок для дверей из ДСП</t>
  </si>
  <si>
    <t>32</t>
  </si>
  <si>
    <t>дуб венге, дуб выбеленный</t>
  </si>
  <si>
    <t xml:space="preserve"> Только в столе 3001 - 2 шт.</t>
  </si>
  <si>
    <t>Толщина ДСП каркаса, мм</t>
  </si>
  <si>
    <t>18</t>
  </si>
  <si>
    <t>Кромка на каркасе, мм</t>
  </si>
  <si>
    <t>метабокс</t>
  </si>
  <si>
    <t xml:space="preserve">Каркас ящика </t>
  </si>
  <si>
    <t>В тумбе 004 - 1шт., в 003 - 2 шт.</t>
  </si>
  <si>
    <t>Алюминиевая опора</t>
  </si>
  <si>
    <t>алюминий</t>
  </si>
  <si>
    <t>Толщина декоративных ДСП боковин, мм</t>
  </si>
  <si>
    <t>Кромка на декоративных ДСП боковинах, мм</t>
  </si>
  <si>
    <t>матовое</t>
  </si>
  <si>
    <t>Алюминевая рамка для стекла, мм</t>
  </si>
  <si>
    <t>хром</t>
  </si>
  <si>
    <t>Только в дверях 008, 018, 038</t>
  </si>
  <si>
    <t>031</t>
  </si>
  <si>
    <t xml:space="preserve">Стол рабочий 1600х900х750 </t>
  </si>
  <si>
    <t>033</t>
  </si>
  <si>
    <t>040</t>
  </si>
  <si>
    <t xml:space="preserve">Стол приставной 1100х800х720 </t>
  </si>
  <si>
    <t>032</t>
  </si>
  <si>
    <t>025</t>
  </si>
  <si>
    <t xml:space="preserve">Стол приставной 1200х450х650 </t>
  </si>
  <si>
    <t>034</t>
  </si>
  <si>
    <t xml:space="preserve">Модуль конференц-стола 1400х800х750 </t>
  </si>
  <si>
    <t>035</t>
  </si>
  <si>
    <t>036</t>
  </si>
  <si>
    <t xml:space="preserve">Модуль конференц-стола 800х800х750 </t>
  </si>
  <si>
    <t>037</t>
  </si>
  <si>
    <t xml:space="preserve">Модуль конференц-стола угловой 800х800х750 </t>
  </si>
  <si>
    <t>3031</t>
  </si>
  <si>
    <t>3033</t>
  </si>
  <si>
    <t>3040</t>
  </si>
  <si>
    <t>3032</t>
  </si>
  <si>
    <t>3025</t>
  </si>
  <si>
    <t>3034</t>
  </si>
  <si>
    <t>3035</t>
  </si>
  <si>
    <t>3036</t>
  </si>
  <si>
    <t>3037</t>
  </si>
  <si>
    <t xml:space="preserve">        Пакет№1 (столешница)</t>
  </si>
  <si>
    <t xml:space="preserve">        Пакет№2 (опора)</t>
  </si>
  <si>
    <t xml:space="preserve">        Пакет№3 (опора)</t>
  </si>
  <si>
    <t>3035/о</t>
  </si>
  <si>
    <t>3036/о</t>
  </si>
  <si>
    <t>3037/о</t>
  </si>
  <si>
    <t xml:space="preserve">Стол для заседаний 2830х1150х750 </t>
  </si>
  <si>
    <t>Наценка/скидка</t>
  </si>
  <si>
    <t>Цена!</t>
  </si>
  <si>
    <t xml:space="preserve">Стол приставной 1700х850х720 </t>
  </si>
  <si>
    <t>Технические характеристики</t>
  </si>
  <si>
    <t>ПОДСТАВКА ПОД СИСТЕМНЫЙ БЛОК</t>
  </si>
  <si>
    <r>
      <rPr>
        <b/>
        <sz val="12"/>
        <color indexed="8"/>
        <rFont val="Calibri"/>
        <family val="2"/>
        <charset val="204"/>
      </rPr>
      <t xml:space="preserve"> - Материал:</t>
    </r>
    <r>
      <rPr>
        <sz val="12"/>
        <color indexed="8"/>
        <rFont val="Calibri"/>
        <family val="2"/>
        <charset val="204"/>
      </rPr>
      <t xml:space="preserve"> ламинированное ДСП класс эммисии Е1, облицованная пленками высочайшего качества от ведущих европейских производителей</t>
    </r>
  </si>
  <si>
    <t xml:space="preserve">Скидка </t>
  </si>
  <si>
    <t>Изображение</t>
  </si>
  <si>
    <t>Артикул</t>
  </si>
  <si>
    <t>Габариты (ШхГхВ)</t>
  </si>
  <si>
    <t>Цена, р.</t>
  </si>
  <si>
    <r>
      <rPr>
        <b/>
        <sz val="11"/>
        <color indexed="8"/>
        <rFont val="Calibri"/>
        <family val="2"/>
        <charset val="204"/>
      </rPr>
      <t>ВНИМАНИЕ!</t>
    </r>
    <r>
      <rPr>
        <sz val="10"/>
        <rFont val="Arial Cyr"/>
        <charset val="204"/>
      </rPr>
      <t xml:space="preserve"> Производитель оставляет за собой право вносить изменения в конструкцию мебели без изменения ее качественных характеристик</t>
    </r>
  </si>
  <si>
    <t>Стол рабочий</t>
  </si>
  <si>
    <t>1800х900х750</t>
  </si>
  <si>
    <t>1600х900х750</t>
  </si>
  <si>
    <t>серия "Дипломат"</t>
  </si>
  <si>
    <t>Стол приставной</t>
  </si>
  <si>
    <t>1100х800х720</t>
  </si>
  <si>
    <t>Стол для заседаний</t>
  </si>
  <si>
    <t>2830х1150х750</t>
  </si>
  <si>
    <t>Стол приствной</t>
  </si>
  <si>
    <t>1700х850х720</t>
  </si>
  <si>
    <t>Модуль конференц-стола</t>
  </si>
  <si>
    <t>1400х800х750</t>
  </si>
  <si>
    <t>Стол журнальный</t>
  </si>
  <si>
    <t>1100х550х470</t>
  </si>
  <si>
    <t>800х800х750</t>
  </si>
  <si>
    <t>Модуль конференц-стола угловой</t>
  </si>
  <si>
    <t xml:space="preserve">  "Shattdecor", "Interprint", "Tehnocell", основные цвета: дуб венге, дуб выбеленный</t>
  </si>
  <si>
    <t xml:space="preserve"> - Торцы деталей обработаны кромкой ПВХ 1 мм и 0,4 мм</t>
  </si>
  <si>
    <t xml:space="preserve"> - Столешницы, каркасы столов и тумб, декоротивные боковины и крышки шкафов, приставные столы и модули конференц-столов - толщина 32 мм</t>
  </si>
  <si>
    <t xml:space="preserve"> - Каркасы, полки и двери шкафов - толщина 18 мм</t>
  </si>
  <si>
    <t xml:space="preserve"> - Стекло: матированное в алюминиевой рамке - толщина 4 мм</t>
  </si>
  <si>
    <t>1200х450х650</t>
  </si>
  <si>
    <t>Подставка под системный блок</t>
  </si>
  <si>
    <t>300х500х260</t>
  </si>
  <si>
    <t>Греденция</t>
  </si>
  <si>
    <t>1200х500х670</t>
  </si>
  <si>
    <t>Тумба с замком</t>
  </si>
  <si>
    <t>600х500х670</t>
  </si>
  <si>
    <t>Шкаф для одежды</t>
  </si>
  <si>
    <t>800х440х2060</t>
  </si>
  <si>
    <t>Крышка к шкафу</t>
  </si>
  <si>
    <t>Шкаф открытый</t>
  </si>
  <si>
    <t>800х440х1650</t>
  </si>
  <si>
    <t>800х440х870</t>
  </si>
  <si>
    <t xml:space="preserve">Шкаф </t>
  </si>
  <si>
    <t>Двери с замком</t>
  </si>
  <si>
    <t>Шкаф</t>
  </si>
  <si>
    <t>019</t>
  </si>
  <si>
    <t>Двери стеклянные</t>
  </si>
  <si>
    <t>009</t>
  </si>
  <si>
    <t>029</t>
  </si>
  <si>
    <t>2400х450х32</t>
  </si>
  <si>
    <t>1600х450х32</t>
  </si>
  <si>
    <t>800х450х32</t>
  </si>
  <si>
    <t>Боковины декоротивные</t>
  </si>
  <si>
    <t>(Комплект - 2 шт.)</t>
  </si>
  <si>
    <t>2050х450х32</t>
  </si>
  <si>
    <t>1650х450х32</t>
  </si>
  <si>
    <t>860х450х32</t>
  </si>
  <si>
    <t>Страница 1 из 2</t>
  </si>
  <si>
    <t>2260х1200х750</t>
  </si>
  <si>
    <t>1700х400х750</t>
  </si>
  <si>
    <t xml:space="preserve">Модуль конференц-стола 1400х400х750 </t>
  </si>
  <si>
    <t xml:space="preserve">Стол для заседаний 2260х1200х750 </t>
  </si>
  <si>
    <t>Страница 2 из 2</t>
  </si>
  <si>
    <t>Розничный Прайс-лист от 24.07.2013</t>
  </si>
  <si>
    <t>Розничный прайс-лист от 24.07.2013г.</t>
  </si>
  <si>
    <t xml:space="preserve">129366, г.Москва, ул. Ярославская, д. 21 А,  офис 12 </t>
  </si>
  <si>
    <t>телефон/факс: +7 (495) 686-62-47</t>
  </si>
  <si>
    <t>www.group-soyuz.ru</t>
  </si>
  <si>
    <t>shtanko.soyuz@gmail.com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</si>
</sst>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&quot;р.&quot;;[Red]\-#,##0&quot;р.&quot;"/>
    <numFmt numFmtId="164" formatCode="0.0%"/>
    <numFmt numFmtId="165" formatCode="#,##0&quot;р.&quot;"/>
    <numFmt numFmtId="166" formatCode="0.000"/>
  </numFmts>
  <fonts count="39" x14ac:knownFonts="1">
    <font>
      <sz val="10"/>
      <name val="Arial Cyr"/>
      <charset val="204"/>
    </font>
    <font>
      <b/>
      <sz val="10"/>
      <name val="Arial"/>
      <family val="2"/>
    </font>
    <font>
      <sz val="10"/>
      <name val="Arial"/>
      <family val="2"/>
    </font>
    <font>
      <sz val="10"/>
      <name val="Arial Cyr"/>
      <charset val="204"/>
    </font>
    <font>
      <b/>
      <sz val="10"/>
      <name val="Arial"/>
      <family val="2"/>
      <charset val="204"/>
    </font>
    <font>
      <b/>
      <sz val="12"/>
      <name val="Arial Cyr"/>
      <charset val="204"/>
    </font>
    <font>
      <sz val="10"/>
      <name val="Arial"/>
      <family val="2"/>
      <charset val="204"/>
    </font>
    <font>
      <sz val="10"/>
      <name val="Arial Cyr"/>
    </font>
    <font>
      <b/>
      <sz val="12"/>
      <name val="Arial"/>
      <family val="2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u/>
      <sz val="10"/>
      <color indexed="12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0"/>
      <color rgb="FFFF0000"/>
      <name val="Arial Cyr"/>
      <charset val="204"/>
    </font>
    <font>
      <b/>
      <u/>
      <sz val="16"/>
      <color rgb="FF00B050"/>
      <name val="Calibri"/>
      <family val="2"/>
      <charset val="204"/>
      <scheme val="minor"/>
    </font>
    <font>
      <u/>
      <sz val="14"/>
      <color rgb="FF7030A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0"/>
      <name val="Arial"/>
      <family val="2"/>
    </font>
    <font>
      <b/>
      <sz val="14"/>
      <color theme="1"/>
      <name val="Arial"/>
      <family val="2"/>
      <charset val="204"/>
    </font>
    <font>
      <b/>
      <i/>
      <sz val="2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4"/>
      <color rgb="FF7030A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b/>
      <sz val="11"/>
      <color theme="0"/>
      <name val="Arial Cyr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846"/>
        <bgColor indexed="64"/>
      </patternFill>
    </fill>
    <fill>
      <patternFill patternType="solid">
        <fgColor rgb="FF00B050"/>
        <bgColor indexed="41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theme="1"/>
      </right>
      <top/>
      <bottom/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</cellStyleXfs>
  <cellXfs count="188">
    <xf numFmtId="0" fontId="0" fillId="0" borderId="0" xfId="0"/>
    <xf numFmtId="0" fontId="3" fillId="0" borderId="0" xfId="0" applyFont="1"/>
    <xf numFmtId="0" fontId="3" fillId="0" borderId="0" xfId="0" applyFont="1" applyBorder="1"/>
    <xf numFmtId="0" fontId="8" fillId="0" borderId="1" xfId="0" applyFont="1" applyBorder="1" applyAlignment="1">
      <alignment vertical="center"/>
    </xf>
    <xf numFmtId="164" fontId="8" fillId="0" borderId="2" xfId="0" applyNumberFormat="1" applyFont="1" applyBorder="1" applyAlignment="1">
      <alignment vertical="center"/>
    </xf>
    <xf numFmtId="165" fontId="0" fillId="0" borderId="0" xfId="0" applyNumberFormat="1"/>
    <xf numFmtId="165" fontId="0" fillId="0" borderId="0" xfId="0" applyNumberFormat="1" applyAlignment="1">
      <alignment horizontal="right"/>
    </xf>
    <xf numFmtId="0" fontId="9" fillId="0" borderId="0" xfId="0" applyFont="1"/>
    <xf numFmtId="49" fontId="1" fillId="0" borderId="0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Font="1"/>
    <xf numFmtId="166" fontId="2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166" fontId="6" fillId="0" borderId="4" xfId="0" applyNumberFormat="1" applyFont="1" applyBorder="1" applyAlignment="1">
      <alignment horizontal="center"/>
    </xf>
    <xf numFmtId="166" fontId="2" fillId="0" borderId="5" xfId="0" applyNumberFormat="1" applyFont="1" applyBorder="1" applyAlignment="1">
      <alignment horizontal="center" vertical="center"/>
    </xf>
    <xf numFmtId="0" fontId="0" fillId="0" borderId="2" xfId="0" applyFont="1" applyBorder="1"/>
    <xf numFmtId="0" fontId="0" fillId="0" borderId="2" xfId="0" applyFont="1" applyBorder="1" applyAlignment="1">
      <alignment horizontal="center"/>
    </xf>
    <xf numFmtId="49" fontId="0" fillId="0" borderId="2" xfId="0" applyNumberFormat="1" applyFont="1" applyBorder="1" applyAlignment="1">
      <alignment horizontal="center"/>
    </xf>
    <xf numFmtId="49" fontId="12" fillId="0" borderId="2" xfId="2" applyNumberFormat="1" applyFont="1" applyFill="1" applyBorder="1" applyAlignment="1">
      <alignment vertical="center"/>
    </xf>
    <xf numFmtId="49" fontId="12" fillId="0" borderId="2" xfId="2" applyNumberFormat="1" applyFill="1" applyBorder="1" applyAlignment="1">
      <alignment horizontal="center" vertical="center" wrapText="1"/>
    </xf>
    <xf numFmtId="49" fontId="12" fillId="0" borderId="2" xfId="2" applyNumberFormat="1" applyFont="1" applyFill="1" applyBorder="1" applyAlignment="1">
      <alignment vertical="center" wrapText="1"/>
    </xf>
    <xf numFmtId="49" fontId="12" fillId="0" borderId="2" xfId="2" applyNumberFormat="1" applyFont="1" applyFill="1" applyBorder="1" applyAlignment="1">
      <alignment horizontal="center" vertical="center" wrapText="1"/>
    </xf>
    <xf numFmtId="49" fontId="13" fillId="0" borderId="2" xfId="2" applyNumberFormat="1" applyFont="1" applyFill="1" applyBorder="1" applyAlignment="1">
      <alignment vertical="center"/>
    </xf>
    <xf numFmtId="165" fontId="17" fillId="0" borderId="0" xfId="0" applyNumberFormat="1" applyFont="1"/>
    <xf numFmtId="0" fontId="0" fillId="2" borderId="0" xfId="0" applyFill="1"/>
    <xf numFmtId="0" fontId="18" fillId="2" borderId="0" xfId="1" applyFont="1" applyFill="1" applyAlignment="1" applyProtection="1">
      <alignment horizontal="right"/>
    </xf>
    <xf numFmtId="0" fontId="19" fillId="2" borderId="0" xfId="1" applyFont="1" applyFill="1" applyAlignment="1" applyProtection="1">
      <alignment horizontal="right"/>
    </xf>
    <xf numFmtId="0" fontId="18" fillId="2" borderId="0" xfId="1" applyFont="1" applyFill="1" applyAlignment="1" applyProtection="1"/>
    <xf numFmtId="165" fontId="0" fillId="2" borderId="0" xfId="0" applyNumberFormat="1" applyFill="1"/>
    <xf numFmtId="165" fontId="0" fillId="2" borderId="0" xfId="0" applyNumberFormat="1" applyFill="1" applyAlignment="1">
      <alignment horizontal="right"/>
    </xf>
    <xf numFmtId="0" fontId="0" fillId="2" borderId="0" xfId="0" applyFill="1" applyBorder="1" applyAlignment="1">
      <alignment horizontal="center" vertical="center"/>
    </xf>
    <xf numFmtId="0" fontId="9" fillId="2" borderId="0" xfId="0" applyFont="1" applyFill="1"/>
    <xf numFmtId="165" fontId="17" fillId="2" borderId="0" xfId="0" applyNumberFormat="1" applyFont="1" applyFill="1"/>
    <xf numFmtId="0" fontId="9" fillId="2" borderId="0" xfId="0" applyNumberFormat="1" applyFont="1" applyFill="1"/>
    <xf numFmtId="0" fontId="20" fillId="2" borderId="0" xfId="0" applyFont="1" applyFill="1" applyAlignment="1"/>
    <xf numFmtId="0" fontId="2" fillId="2" borderId="2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right"/>
    </xf>
    <xf numFmtId="165" fontId="3" fillId="2" borderId="2" xfId="0" applyNumberFormat="1" applyFont="1" applyFill="1" applyBorder="1"/>
    <xf numFmtId="0" fontId="3" fillId="2" borderId="2" xfId="0" applyFont="1" applyFill="1" applyBorder="1"/>
    <xf numFmtId="165" fontId="3" fillId="2" borderId="2" xfId="0" applyNumberFormat="1" applyFont="1" applyFill="1" applyBorder="1" applyAlignment="1">
      <alignment horizontal="right"/>
    </xf>
    <xf numFmtId="0" fontId="3" fillId="2" borderId="4" xfId="0" applyFont="1" applyFill="1" applyBorder="1"/>
    <xf numFmtId="0" fontId="0" fillId="2" borderId="2" xfId="0" applyFill="1" applyBorder="1"/>
    <xf numFmtId="0" fontId="6" fillId="2" borderId="2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center"/>
    </xf>
    <xf numFmtId="165" fontId="7" fillId="2" borderId="2" xfId="0" applyNumberFormat="1" applyFont="1" applyFill="1" applyBorder="1"/>
    <xf numFmtId="0" fontId="7" fillId="2" borderId="2" xfId="0" applyFont="1" applyFill="1" applyBorder="1"/>
    <xf numFmtId="165" fontId="7" fillId="2" borderId="2" xfId="0" applyNumberFormat="1" applyFont="1" applyFill="1" applyBorder="1" applyAlignment="1">
      <alignment horizontal="right"/>
    </xf>
    <xf numFmtId="0" fontId="7" fillId="2" borderId="2" xfId="0" applyNumberFormat="1" applyFont="1" applyFill="1" applyBorder="1"/>
    <xf numFmtId="0" fontId="7" fillId="2" borderId="4" xfId="0" applyFont="1" applyFill="1" applyBorder="1"/>
    <xf numFmtId="0" fontId="2" fillId="2" borderId="3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/>
    </xf>
    <xf numFmtId="165" fontId="2" fillId="2" borderId="3" xfId="0" applyNumberFormat="1" applyFont="1" applyFill="1" applyBorder="1" applyAlignment="1">
      <alignment horizontal="right"/>
    </xf>
    <xf numFmtId="165" fontId="3" fillId="2" borderId="3" xfId="0" applyNumberFormat="1" applyFont="1" applyFill="1" applyBorder="1"/>
    <xf numFmtId="0" fontId="3" fillId="2" borderId="3" xfId="0" applyFont="1" applyFill="1" applyBorder="1"/>
    <xf numFmtId="165" fontId="3" fillId="2" borderId="3" xfId="0" applyNumberFormat="1" applyFont="1" applyFill="1" applyBorder="1" applyAlignment="1">
      <alignment horizontal="right"/>
    </xf>
    <xf numFmtId="0" fontId="3" fillId="2" borderId="5" xfId="0" applyFont="1" applyFill="1" applyBorder="1"/>
    <xf numFmtId="49" fontId="1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 wrapText="1"/>
    </xf>
    <xf numFmtId="165" fontId="21" fillId="3" borderId="8" xfId="0" applyNumberFormat="1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vertical="top" wrapText="1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49" fontId="1" fillId="0" borderId="6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top" wrapText="1"/>
    </xf>
    <xf numFmtId="0" fontId="0" fillId="0" borderId="3" xfId="0" applyFont="1" applyBorder="1" applyAlignment="1">
      <alignment vertical="center"/>
    </xf>
    <xf numFmtId="0" fontId="23" fillId="2" borderId="0" xfId="0" applyFont="1" applyFill="1" applyAlignment="1"/>
    <xf numFmtId="0" fontId="19" fillId="2" borderId="0" xfId="1" applyFont="1" applyFill="1" applyAlignment="1" applyProtection="1">
      <alignment horizontal="right"/>
    </xf>
    <xf numFmtId="0" fontId="19" fillId="2" borderId="0" xfId="1" applyFont="1" applyFill="1" applyAlignment="1" applyProtection="1"/>
    <xf numFmtId="0" fontId="24" fillId="4" borderId="0" xfId="0" applyFont="1" applyFill="1"/>
    <xf numFmtId="0" fontId="0" fillId="4" borderId="0" xfId="0" applyFill="1"/>
    <xf numFmtId="0" fontId="25" fillId="2" borderId="0" xfId="0" applyFont="1" applyFill="1"/>
    <xf numFmtId="0" fontId="26" fillId="2" borderId="0" xfId="0" applyFont="1" applyFill="1" applyAlignment="1">
      <alignment horizontal="right"/>
    </xf>
    <xf numFmtId="0" fontId="27" fillId="2" borderId="0" xfId="0" applyFont="1" applyFill="1"/>
    <xf numFmtId="0" fontId="28" fillId="5" borderId="0" xfId="0" applyFont="1" applyFill="1" applyAlignment="1">
      <alignment horizontal="center" vertical="top"/>
    </xf>
    <xf numFmtId="164" fontId="29" fillId="2" borderId="0" xfId="0" applyNumberFormat="1" applyFont="1" applyFill="1" applyAlignment="1">
      <alignment horizontal="center" vertical="center"/>
    </xf>
    <xf numFmtId="0" fontId="0" fillId="2" borderId="0" xfId="0" applyFill="1" applyAlignment="1"/>
    <xf numFmtId="0" fontId="30" fillId="2" borderId="0" xfId="0" applyFont="1" applyFill="1" applyAlignment="1"/>
    <xf numFmtId="0" fontId="0" fillId="2" borderId="0" xfId="0" applyFill="1" applyAlignment="1">
      <alignment horizontal="right"/>
    </xf>
    <xf numFmtId="0" fontId="0" fillId="0" borderId="0" xfId="0" applyAlignment="1"/>
    <xf numFmtId="0" fontId="28" fillId="2" borderId="0" xfId="0" applyFont="1" applyFill="1" applyAlignment="1">
      <alignment horizontal="center" vertical="center"/>
    </xf>
    <xf numFmtId="0" fontId="31" fillId="4" borderId="10" xfId="0" applyFont="1" applyFill="1" applyBorder="1" applyAlignment="1">
      <alignment horizontal="center"/>
    </xf>
    <xf numFmtId="0" fontId="31" fillId="4" borderId="11" xfId="0" applyFont="1" applyFill="1" applyBorder="1" applyAlignment="1">
      <alignment horizontal="center"/>
    </xf>
    <xf numFmtId="0" fontId="31" fillId="4" borderId="12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4" borderId="13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left"/>
    </xf>
    <xf numFmtId="0" fontId="31" fillId="0" borderId="0" xfId="0" applyFont="1" applyBorder="1" applyAlignment="1">
      <alignment vertical="center"/>
    </xf>
    <xf numFmtId="6" fontId="31" fillId="0" borderId="0" xfId="0" applyNumberFormat="1" applyFont="1" applyBorder="1" applyAlignment="1">
      <alignment vertical="center"/>
    </xf>
    <xf numFmtId="6" fontId="31" fillId="2" borderId="0" xfId="0" applyNumberFormat="1" applyFont="1" applyFill="1" applyBorder="1" applyAlignment="1">
      <alignment vertical="center"/>
    </xf>
    <xf numFmtId="6" fontId="31" fillId="2" borderId="14" xfId="0" applyNumberFormat="1" applyFont="1" applyFill="1" applyBorder="1" applyAlignment="1">
      <alignment vertical="center"/>
    </xf>
    <xf numFmtId="165" fontId="29" fillId="2" borderId="15" xfId="0" applyNumberFormat="1" applyFont="1" applyFill="1" applyBorder="1" applyAlignment="1">
      <alignment vertical="center"/>
    </xf>
    <xf numFmtId="0" fontId="31" fillId="2" borderId="16" xfId="0" applyFont="1" applyFill="1" applyBorder="1" applyAlignment="1">
      <alignment vertical="center"/>
    </xf>
    <xf numFmtId="0" fontId="31" fillId="2" borderId="15" xfId="0" applyFont="1" applyFill="1" applyBorder="1" applyAlignment="1">
      <alignment horizontal="center" vertical="center"/>
    </xf>
    <xf numFmtId="165" fontId="31" fillId="2" borderId="16" xfId="0" applyNumberFormat="1" applyFont="1" applyFill="1" applyBorder="1" applyAlignment="1">
      <alignment vertical="center"/>
    </xf>
    <xf numFmtId="165" fontId="29" fillId="2" borderId="17" xfId="0" applyNumberFormat="1" applyFont="1" applyFill="1" applyBorder="1" applyAlignment="1">
      <alignment vertical="center"/>
    </xf>
    <xf numFmtId="6" fontId="31" fillId="2" borderId="16" xfId="0" applyNumberFormat="1" applyFont="1" applyFill="1" applyBorder="1" applyAlignment="1">
      <alignment vertical="center"/>
    </xf>
    <xf numFmtId="0" fontId="31" fillId="2" borderId="18" xfId="0" applyFont="1" applyFill="1" applyBorder="1" applyAlignment="1">
      <alignment vertical="center"/>
    </xf>
    <xf numFmtId="0" fontId="31" fillId="2" borderId="17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165" fontId="29" fillId="2" borderId="16" xfId="0" applyNumberFormat="1" applyFont="1" applyFill="1" applyBorder="1" applyAlignment="1">
      <alignment vertical="center"/>
    </xf>
    <xf numFmtId="0" fontId="31" fillId="2" borderId="16" xfId="0" applyFont="1" applyFill="1" applyBorder="1" applyAlignment="1">
      <alignment horizontal="center" vertical="center"/>
    </xf>
    <xf numFmtId="0" fontId="31" fillId="2" borderId="19" xfId="0" applyFont="1" applyFill="1" applyBorder="1" applyAlignment="1">
      <alignment horizontal="center"/>
    </xf>
    <xf numFmtId="165" fontId="31" fillId="2" borderId="0" xfId="0" applyNumberFormat="1" applyFont="1" applyFill="1" applyBorder="1" applyAlignment="1">
      <alignment vertical="center"/>
    </xf>
    <xf numFmtId="49" fontId="31" fillId="2" borderId="20" xfId="0" applyNumberFormat="1" applyFont="1" applyFill="1" applyBorder="1" applyAlignment="1">
      <alignment horizontal="center"/>
    </xf>
    <xf numFmtId="0" fontId="31" fillId="2" borderId="15" xfId="0" applyFont="1" applyFill="1" applyBorder="1" applyAlignment="1">
      <alignment horizontal="center"/>
    </xf>
    <xf numFmtId="0" fontId="31" fillId="2" borderId="18" xfId="0" applyFont="1" applyFill="1" applyBorder="1" applyAlignment="1">
      <alignment horizontal="center"/>
    </xf>
    <xf numFmtId="0" fontId="31" fillId="2" borderId="16" xfId="0" applyFont="1" applyFill="1" applyBorder="1" applyAlignment="1">
      <alignment horizontal="center"/>
    </xf>
    <xf numFmtId="165" fontId="29" fillId="2" borderId="14" xfId="0" applyNumberFormat="1" applyFont="1" applyFill="1" applyBorder="1" applyAlignment="1">
      <alignment vertical="center"/>
    </xf>
    <xf numFmtId="0" fontId="0" fillId="2" borderId="21" xfId="0" applyFill="1" applyBorder="1" applyAlignment="1">
      <alignment horizontal="center"/>
    </xf>
    <xf numFmtId="0" fontId="31" fillId="2" borderId="21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vertical="center"/>
    </xf>
    <xf numFmtId="0" fontId="31" fillId="2" borderId="0" xfId="0" applyFont="1" applyFill="1" applyBorder="1" applyAlignment="1">
      <alignment horizontal="center" vertical="center"/>
    </xf>
    <xf numFmtId="0" fontId="31" fillId="2" borderId="22" xfId="0" applyFont="1" applyFill="1" applyBorder="1" applyAlignment="1">
      <alignment vertical="center"/>
    </xf>
    <xf numFmtId="0" fontId="31" fillId="2" borderId="28" xfId="0" applyFont="1" applyFill="1" applyBorder="1" applyAlignment="1">
      <alignment vertical="center"/>
    </xf>
    <xf numFmtId="0" fontId="0" fillId="0" borderId="23" xfId="0" applyBorder="1"/>
    <xf numFmtId="0" fontId="31" fillId="2" borderId="23" xfId="0" applyFont="1" applyFill="1" applyBorder="1" applyAlignment="1">
      <alignment horizontal="center" vertical="center"/>
    </xf>
    <xf numFmtId="165" fontId="29" fillId="2" borderId="22" xfId="0" applyNumberFormat="1" applyFont="1" applyFill="1" applyBorder="1" applyAlignment="1">
      <alignment vertical="center"/>
    </xf>
    <xf numFmtId="165" fontId="29" fillId="2" borderId="23" xfId="0" applyNumberFormat="1" applyFont="1" applyFill="1" applyBorder="1" applyAlignment="1">
      <alignment vertical="center"/>
    </xf>
    <xf numFmtId="165" fontId="29" fillId="2" borderId="20" xfId="0" applyNumberFormat="1" applyFont="1" applyFill="1" applyBorder="1" applyAlignment="1">
      <alignment vertical="center"/>
    </xf>
    <xf numFmtId="0" fontId="0" fillId="0" borderId="0" xfId="0" applyBorder="1"/>
    <xf numFmtId="49" fontId="0" fillId="2" borderId="14" xfId="0" applyNumberFormat="1" applyFill="1" applyBorder="1"/>
    <xf numFmtId="49" fontId="31" fillId="2" borderId="14" xfId="0" applyNumberFormat="1" applyFont="1" applyFill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49" fontId="0" fillId="0" borderId="22" xfId="0" applyNumberFormat="1" applyBorder="1"/>
    <xf numFmtId="49" fontId="31" fillId="2" borderId="22" xfId="0" applyNumberFormat="1" applyFont="1" applyFill="1" applyBorder="1" applyAlignment="1">
      <alignment horizontal="center"/>
    </xf>
    <xf numFmtId="0" fontId="19" fillId="2" borderId="0" xfId="1" applyFont="1" applyFill="1" applyAlignment="1" applyProtection="1">
      <alignment horizontal="right"/>
    </xf>
    <xf numFmtId="0" fontId="32" fillId="2" borderId="19" xfId="0" applyFont="1" applyFill="1" applyBorder="1" applyAlignment="1">
      <alignment horizontal="center"/>
    </xf>
    <xf numFmtId="0" fontId="33" fillId="2" borderId="18" xfId="0" applyFont="1" applyFill="1" applyBorder="1" applyAlignment="1">
      <alignment horizontal="right"/>
    </xf>
    <xf numFmtId="49" fontId="31" fillId="2" borderId="0" xfId="0" applyNumberFormat="1" applyFont="1" applyFill="1" applyBorder="1" applyAlignment="1">
      <alignment horizontal="center"/>
    </xf>
    <xf numFmtId="165" fontId="29" fillId="4" borderId="15" xfId="0" applyNumberFormat="1" applyFont="1" applyFill="1" applyBorder="1" applyAlignment="1">
      <alignment vertical="center"/>
    </xf>
    <xf numFmtId="49" fontId="0" fillId="0" borderId="0" xfId="0" applyNumberFormat="1" applyBorder="1"/>
    <xf numFmtId="49" fontId="0" fillId="2" borderId="0" xfId="0" applyNumberFormat="1" applyFill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/>
    </xf>
    <xf numFmtId="0" fontId="0" fillId="2" borderId="18" xfId="0" applyFill="1" applyBorder="1" applyAlignment="1"/>
    <xf numFmtId="165" fontId="29" fillId="2" borderId="0" xfId="0" applyNumberFormat="1" applyFont="1" applyFill="1" applyBorder="1" applyAlignment="1">
      <alignment vertical="center"/>
    </xf>
    <xf numFmtId="0" fontId="20" fillId="2" borderId="0" xfId="0" applyFont="1" applyFill="1" applyAlignment="1">
      <alignment horizontal="right"/>
    </xf>
    <xf numFmtId="0" fontId="5" fillId="2" borderId="0" xfId="0" applyFont="1" applyFill="1" applyAlignment="1">
      <alignment horizontal="left"/>
    </xf>
    <xf numFmtId="0" fontId="23" fillId="2" borderId="0" xfId="0" applyFont="1" applyFill="1" applyAlignment="1">
      <alignment horizontal="right"/>
    </xf>
    <xf numFmtId="0" fontId="19" fillId="2" borderId="0" xfId="1" applyFont="1" applyFill="1" applyAlignment="1" applyProtection="1">
      <alignment horizontal="right"/>
    </xf>
    <xf numFmtId="0" fontId="18" fillId="2" borderId="0" xfId="1" applyFont="1" applyFill="1" applyAlignment="1" applyProtection="1">
      <alignment horizontal="right"/>
    </xf>
    <xf numFmtId="0" fontId="0" fillId="2" borderId="18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35" fillId="2" borderId="21" xfId="0" applyFont="1" applyFill="1" applyBorder="1" applyAlignment="1">
      <alignment horizontal="right" vertical="center"/>
    </xf>
    <xf numFmtId="0" fontId="35" fillId="2" borderId="22" xfId="0" applyFont="1" applyFill="1" applyBorder="1" applyAlignment="1">
      <alignment horizontal="right" vertical="center"/>
    </xf>
    <xf numFmtId="0" fontId="0" fillId="0" borderId="0" xfId="0" applyBorder="1" applyAlignment="1">
      <alignment horizontal="left" wrapText="1"/>
    </xf>
    <xf numFmtId="0" fontId="36" fillId="5" borderId="0" xfId="0" applyFont="1" applyFill="1" applyBorder="1" applyAlignment="1">
      <alignment horizontal="center" vertical="center"/>
    </xf>
    <xf numFmtId="0" fontId="37" fillId="5" borderId="26" xfId="0" applyFont="1" applyFill="1" applyBorder="1" applyAlignment="1">
      <alignment horizontal="center"/>
    </xf>
    <xf numFmtId="0" fontId="37" fillId="5" borderId="27" xfId="0" applyFont="1" applyFill="1" applyBorder="1" applyAlignment="1">
      <alignment horizontal="center"/>
    </xf>
    <xf numFmtId="0" fontId="37" fillId="5" borderId="18" xfId="0" applyFont="1" applyFill="1" applyBorder="1" applyAlignment="1">
      <alignment horizontal="center"/>
    </xf>
    <xf numFmtId="0" fontId="37" fillId="5" borderId="0" xfId="0" applyFont="1" applyFill="1" applyBorder="1" applyAlignment="1">
      <alignment horizontal="center"/>
    </xf>
    <xf numFmtId="0" fontId="37" fillId="5" borderId="14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37" fillId="5" borderId="18" xfId="0" applyFont="1" applyFill="1" applyBorder="1" applyAlignment="1">
      <alignment horizontal="center" vertical="center"/>
    </xf>
    <xf numFmtId="0" fontId="37" fillId="5" borderId="0" xfId="0" applyFont="1" applyFill="1" applyBorder="1" applyAlignment="1">
      <alignment horizontal="center" vertical="center"/>
    </xf>
    <xf numFmtId="0" fontId="37" fillId="5" borderId="25" xfId="0" applyFont="1" applyFill="1" applyBorder="1" applyAlignment="1">
      <alignment horizontal="center" vertical="center"/>
    </xf>
    <xf numFmtId="0" fontId="37" fillId="5" borderId="21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right" vertical="center"/>
    </xf>
    <xf numFmtId="0" fontId="38" fillId="2" borderId="21" xfId="0" applyFont="1" applyFill="1" applyBorder="1" applyAlignment="1">
      <alignment horizontal="right" vertical="center"/>
    </xf>
    <xf numFmtId="0" fontId="38" fillId="2" borderId="22" xfId="0" applyFont="1" applyFill="1" applyBorder="1" applyAlignment="1">
      <alignment horizontal="right" vertical="center"/>
    </xf>
    <xf numFmtId="0" fontId="0" fillId="2" borderId="0" xfId="0" applyFill="1" applyBorder="1" applyAlignment="1">
      <alignment horizontal="center"/>
    </xf>
    <xf numFmtId="49" fontId="34" fillId="6" borderId="4" xfId="2" applyNumberFormat="1" applyFont="1" applyFill="1" applyBorder="1" applyAlignment="1">
      <alignment horizontal="center" vertical="center"/>
    </xf>
    <xf numFmtId="49" fontId="34" fillId="6" borderId="24" xfId="2" applyNumberFormat="1" applyFont="1" applyFill="1" applyBorder="1" applyAlignment="1">
      <alignment horizontal="center" vertical="center"/>
    </xf>
    <xf numFmtId="49" fontId="34" fillId="6" borderId="1" xfId="2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11" fillId="2" borderId="0" xfId="1" applyFill="1" applyAlignment="1" applyProtection="1">
      <alignment horizontal="right"/>
    </xf>
    <xf numFmtId="0" fontId="11" fillId="2" borderId="0" xfId="1" applyFill="1" applyAlignment="1" applyProtection="1">
      <alignment horizontal="right"/>
    </xf>
  </cellXfs>
  <cellStyles count="3">
    <cellStyle name="Гиперссылка" xfId="1" builtinId="8"/>
    <cellStyle name="Обычный" xfId="0" builtinId="0"/>
    <cellStyle name="Обычный_Арго_краткое_описание" xfId="2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6" formatCode="0.0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0" formatCode="General"/>
      <fill>
        <patternFill>
          <fgColor indexed="64"/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0" formatCode="General"/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165" formatCode="#,##0&quot;р.&quot;"/>
      <fill>
        <patternFill>
          <fgColor indexed="64"/>
          <bgColor theme="0"/>
        </patternFill>
      </fill>
      <alignment horizontal="right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numFmt numFmtId="165" formatCode="#,##0&quot;р.&quot;"/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#,##0&quot;р.&quot;"/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yr"/>
        <scheme val="none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fill>
        <patternFill patternType="solid">
          <fgColor indexed="64"/>
          <bgColor rgb="FF00B05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wmf"/><Relationship Id="rId13" Type="http://schemas.openxmlformats.org/officeDocument/2006/relationships/image" Target="../media/image14.wmf"/><Relationship Id="rId3" Type="http://schemas.openxmlformats.org/officeDocument/2006/relationships/image" Target="../media/image4.wmf"/><Relationship Id="rId7" Type="http://schemas.openxmlformats.org/officeDocument/2006/relationships/image" Target="../media/image8.wmf"/><Relationship Id="rId12" Type="http://schemas.openxmlformats.org/officeDocument/2006/relationships/image" Target="../media/image13.wmf"/><Relationship Id="rId2" Type="http://schemas.openxmlformats.org/officeDocument/2006/relationships/image" Target="../media/image3.wmf"/><Relationship Id="rId16" Type="http://schemas.openxmlformats.org/officeDocument/2006/relationships/image" Target="../media/image1.jpeg"/><Relationship Id="rId1" Type="http://schemas.openxmlformats.org/officeDocument/2006/relationships/image" Target="../media/image2.wmf"/><Relationship Id="rId6" Type="http://schemas.openxmlformats.org/officeDocument/2006/relationships/image" Target="../media/image7.wmf"/><Relationship Id="rId11" Type="http://schemas.openxmlformats.org/officeDocument/2006/relationships/image" Target="../media/image12.wmf"/><Relationship Id="rId5" Type="http://schemas.openxmlformats.org/officeDocument/2006/relationships/image" Target="../media/image6.wmf"/><Relationship Id="rId15" Type="http://schemas.openxmlformats.org/officeDocument/2006/relationships/image" Target="../media/image16.wmf"/><Relationship Id="rId10" Type="http://schemas.openxmlformats.org/officeDocument/2006/relationships/image" Target="../media/image11.wmf"/><Relationship Id="rId4" Type="http://schemas.openxmlformats.org/officeDocument/2006/relationships/image" Target="../media/image5.wmf"/><Relationship Id="rId9" Type="http://schemas.openxmlformats.org/officeDocument/2006/relationships/image" Target="../media/image10.wmf"/><Relationship Id="rId14" Type="http://schemas.openxmlformats.org/officeDocument/2006/relationships/image" Target="../media/image15.w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wmf"/><Relationship Id="rId13" Type="http://schemas.openxmlformats.org/officeDocument/2006/relationships/image" Target="../media/image29.wmf"/><Relationship Id="rId18" Type="http://schemas.openxmlformats.org/officeDocument/2006/relationships/image" Target="../media/image34.wmf"/><Relationship Id="rId3" Type="http://schemas.openxmlformats.org/officeDocument/2006/relationships/image" Target="../media/image19.wmf"/><Relationship Id="rId21" Type="http://schemas.openxmlformats.org/officeDocument/2006/relationships/image" Target="../media/image37.wmf"/><Relationship Id="rId7" Type="http://schemas.openxmlformats.org/officeDocument/2006/relationships/image" Target="../media/image23.wmf"/><Relationship Id="rId12" Type="http://schemas.openxmlformats.org/officeDocument/2006/relationships/image" Target="../media/image28.wmf"/><Relationship Id="rId17" Type="http://schemas.openxmlformats.org/officeDocument/2006/relationships/image" Target="../media/image33.wmf"/><Relationship Id="rId2" Type="http://schemas.openxmlformats.org/officeDocument/2006/relationships/image" Target="../media/image18.wmf"/><Relationship Id="rId16" Type="http://schemas.openxmlformats.org/officeDocument/2006/relationships/image" Target="../media/image32.wmf"/><Relationship Id="rId20" Type="http://schemas.openxmlformats.org/officeDocument/2006/relationships/image" Target="../media/image36.wmf"/><Relationship Id="rId1" Type="http://schemas.openxmlformats.org/officeDocument/2006/relationships/image" Target="../media/image17.wmf"/><Relationship Id="rId6" Type="http://schemas.openxmlformats.org/officeDocument/2006/relationships/image" Target="../media/image22.wmf"/><Relationship Id="rId11" Type="http://schemas.openxmlformats.org/officeDocument/2006/relationships/image" Target="../media/image27.wmf"/><Relationship Id="rId5" Type="http://schemas.openxmlformats.org/officeDocument/2006/relationships/image" Target="../media/image21.wmf"/><Relationship Id="rId15" Type="http://schemas.openxmlformats.org/officeDocument/2006/relationships/image" Target="../media/image31.wmf"/><Relationship Id="rId23" Type="http://schemas.openxmlformats.org/officeDocument/2006/relationships/image" Target="../media/image1.jpeg"/><Relationship Id="rId10" Type="http://schemas.openxmlformats.org/officeDocument/2006/relationships/image" Target="../media/image26.wmf"/><Relationship Id="rId19" Type="http://schemas.openxmlformats.org/officeDocument/2006/relationships/image" Target="../media/image35.wmf"/><Relationship Id="rId4" Type="http://schemas.openxmlformats.org/officeDocument/2006/relationships/image" Target="../media/image20.wmf"/><Relationship Id="rId9" Type="http://schemas.openxmlformats.org/officeDocument/2006/relationships/image" Target="../media/image25.wmf"/><Relationship Id="rId14" Type="http://schemas.openxmlformats.org/officeDocument/2006/relationships/image" Target="../media/image30.wmf"/><Relationship Id="rId22" Type="http://schemas.openxmlformats.org/officeDocument/2006/relationships/image" Target="../media/image38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1</xdr:col>
      <xdr:colOff>1895475</xdr:colOff>
      <xdr:row>3</xdr:row>
      <xdr:rowOff>54158</xdr:rowOff>
    </xdr:to>
    <xdr:pic>
      <xdr:nvPicPr>
        <xdr:cNvPr id="4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2875"/>
          <a:ext cx="2266950" cy="99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18</xdr:row>
      <xdr:rowOff>28575</xdr:rowOff>
    </xdr:from>
    <xdr:to>
      <xdr:col>0</xdr:col>
      <xdr:colOff>1895475</xdr:colOff>
      <xdr:row>22</xdr:row>
      <xdr:rowOff>238125</xdr:rowOff>
    </xdr:to>
    <xdr:pic>
      <xdr:nvPicPr>
        <xdr:cNvPr id="575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619625"/>
          <a:ext cx="179070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18</xdr:row>
      <xdr:rowOff>28575</xdr:rowOff>
    </xdr:from>
    <xdr:to>
      <xdr:col>5</xdr:col>
      <xdr:colOff>1771650</xdr:colOff>
      <xdr:row>22</xdr:row>
      <xdr:rowOff>247650</xdr:rowOff>
    </xdr:to>
    <xdr:pic>
      <xdr:nvPicPr>
        <xdr:cNvPr id="576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00" t="13759" r="15060" b="13251"/>
        <a:stretch>
          <a:fillRect/>
        </a:stretch>
      </xdr:blipFill>
      <xdr:spPr bwMode="auto">
        <a:xfrm>
          <a:off x="5724525" y="4619625"/>
          <a:ext cx="1638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24</xdr:row>
      <xdr:rowOff>19050</xdr:rowOff>
    </xdr:from>
    <xdr:to>
      <xdr:col>0</xdr:col>
      <xdr:colOff>1905000</xdr:colOff>
      <xdr:row>28</xdr:row>
      <xdr:rowOff>257175</xdr:rowOff>
    </xdr:to>
    <xdr:pic>
      <xdr:nvPicPr>
        <xdr:cNvPr id="5761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04" t="17282" r="15691" b="17110"/>
        <a:stretch>
          <a:fillRect/>
        </a:stretch>
      </xdr:blipFill>
      <xdr:spPr bwMode="auto">
        <a:xfrm>
          <a:off x="85725" y="6210300"/>
          <a:ext cx="18192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24</xdr:row>
      <xdr:rowOff>0</xdr:rowOff>
    </xdr:from>
    <xdr:to>
      <xdr:col>5</xdr:col>
      <xdr:colOff>1762125</xdr:colOff>
      <xdr:row>28</xdr:row>
      <xdr:rowOff>238125</xdr:rowOff>
    </xdr:to>
    <xdr:pic>
      <xdr:nvPicPr>
        <xdr:cNvPr id="5762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48" t="12584" r="14935" b="12411"/>
        <a:stretch>
          <a:fillRect/>
        </a:stretch>
      </xdr:blipFill>
      <xdr:spPr bwMode="auto">
        <a:xfrm>
          <a:off x="5724525" y="6191250"/>
          <a:ext cx="1628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30</xdr:row>
      <xdr:rowOff>114300</xdr:rowOff>
    </xdr:from>
    <xdr:to>
      <xdr:col>0</xdr:col>
      <xdr:colOff>1952625</xdr:colOff>
      <xdr:row>34</xdr:row>
      <xdr:rowOff>190500</xdr:rowOff>
    </xdr:to>
    <xdr:pic>
      <xdr:nvPicPr>
        <xdr:cNvPr id="5763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9" t="14095" r="2225" b="13754"/>
        <a:stretch>
          <a:fillRect/>
        </a:stretch>
      </xdr:blipFill>
      <xdr:spPr bwMode="auto">
        <a:xfrm>
          <a:off x="76200" y="7905750"/>
          <a:ext cx="18764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42</xdr:row>
      <xdr:rowOff>85725</xdr:rowOff>
    </xdr:from>
    <xdr:to>
      <xdr:col>0</xdr:col>
      <xdr:colOff>1666875</xdr:colOff>
      <xdr:row>46</xdr:row>
      <xdr:rowOff>200025</xdr:rowOff>
    </xdr:to>
    <xdr:pic>
      <xdr:nvPicPr>
        <xdr:cNvPr id="5764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0" t="20807" r="23393" b="20570"/>
        <a:stretch>
          <a:fillRect/>
        </a:stretch>
      </xdr:blipFill>
      <xdr:spPr bwMode="auto">
        <a:xfrm>
          <a:off x="238125" y="11077575"/>
          <a:ext cx="14287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36</xdr:row>
      <xdr:rowOff>123825</xdr:rowOff>
    </xdr:from>
    <xdr:to>
      <xdr:col>5</xdr:col>
      <xdr:colOff>1466850</xdr:colOff>
      <xdr:row>40</xdr:row>
      <xdr:rowOff>152400</xdr:rowOff>
    </xdr:to>
    <xdr:pic>
      <xdr:nvPicPr>
        <xdr:cNvPr id="5765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59" t="23491" r="31544" b="23486"/>
        <a:stretch>
          <a:fillRect/>
        </a:stretch>
      </xdr:blipFill>
      <xdr:spPr bwMode="auto">
        <a:xfrm>
          <a:off x="6038850" y="9515475"/>
          <a:ext cx="10191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48</xdr:row>
      <xdr:rowOff>190500</xdr:rowOff>
    </xdr:from>
    <xdr:to>
      <xdr:col>5</xdr:col>
      <xdr:colOff>1609725</xdr:colOff>
      <xdr:row>52</xdr:row>
      <xdr:rowOff>95250</xdr:rowOff>
    </xdr:to>
    <xdr:pic>
      <xdr:nvPicPr>
        <xdr:cNvPr id="5766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06" t="28693" r="27139" b="27850"/>
        <a:stretch>
          <a:fillRect/>
        </a:stretch>
      </xdr:blipFill>
      <xdr:spPr bwMode="auto">
        <a:xfrm>
          <a:off x="5838825" y="12782550"/>
          <a:ext cx="1362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30</xdr:row>
      <xdr:rowOff>19050</xdr:rowOff>
    </xdr:from>
    <xdr:to>
      <xdr:col>5</xdr:col>
      <xdr:colOff>1866900</xdr:colOff>
      <xdr:row>34</xdr:row>
      <xdr:rowOff>238125</xdr:rowOff>
    </xdr:to>
    <xdr:pic>
      <xdr:nvPicPr>
        <xdr:cNvPr id="5768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3" t="12585" r="5498" b="9055"/>
        <a:stretch>
          <a:fillRect/>
        </a:stretch>
      </xdr:blipFill>
      <xdr:spPr bwMode="auto">
        <a:xfrm>
          <a:off x="5715000" y="7810500"/>
          <a:ext cx="17430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61</xdr:row>
      <xdr:rowOff>47625</xdr:rowOff>
    </xdr:from>
    <xdr:to>
      <xdr:col>0</xdr:col>
      <xdr:colOff>1343025</xdr:colOff>
      <xdr:row>63</xdr:row>
      <xdr:rowOff>228600</xdr:rowOff>
    </xdr:to>
    <xdr:pic>
      <xdr:nvPicPr>
        <xdr:cNvPr id="5769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64" t="39264" r="39850" b="39259"/>
        <a:stretch>
          <a:fillRect/>
        </a:stretch>
      </xdr:blipFill>
      <xdr:spPr bwMode="auto">
        <a:xfrm>
          <a:off x="571500" y="16106775"/>
          <a:ext cx="771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54</xdr:row>
      <xdr:rowOff>95250</xdr:rowOff>
    </xdr:from>
    <xdr:to>
      <xdr:col>0</xdr:col>
      <xdr:colOff>1704975</xdr:colOff>
      <xdr:row>58</xdr:row>
      <xdr:rowOff>190500</xdr:rowOff>
    </xdr:to>
    <xdr:pic>
      <xdr:nvPicPr>
        <xdr:cNvPr id="5770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3" t="23157" r="24876" b="23318"/>
        <a:stretch>
          <a:fillRect/>
        </a:stretch>
      </xdr:blipFill>
      <xdr:spPr bwMode="auto">
        <a:xfrm>
          <a:off x="266700" y="14287500"/>
          <a:ext cx="14382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54</xdr:row>
      <xdr:rowOff>171450</xdr:rowOff>
    </xdr:from>
    <xdr:to>
      <xdr:col>5</xdr:col>
      <xdr:colOff>1438275</xdr:colOff>
      <xdr:row>58</xdr:row>
      <xdr:rowOff>104775</xdr:rowOff>
    </xdr:to>
    <xdr:pic>
      <xdr:nvPicPr>
        <xdr:cNvPr id="5771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9" t="26678" r="34314" b="26340"/>
        <a:stretch>
          <a:fillRect/>
        </a:stretch>
      </xdr:blipFill>
      <xdr:spPr bwMode="auto">
        <a:xfrm>
          <a:off x="6143625" y="14363700"/>
          <a:ext cx="885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48</xdr:row>
      <xdr:rowOff>190500</xdr:rowOff>
    </xdr:from>
    <xdr:to>
      <xdr:col>0</xdr:col>
      <xdr:colOff>1533525</xdr:colOff>
      <xdr:row>52</xdr:row>
      <xdr:rowOff>123825</xdr:rowOff>
    </xdr:to>
    <xdr:pic>
      <xdr:nvPicPr>
        <xdr:cNvPr id="5772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782550"/>
          <a:ext cx="11144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36</xdr:row>
      <xdr:rowOff>114300</xdr:rowOff>
    </xdr:from>
    <xdr:to>
      <xdr:col>1</xdr:col>
      <xdr:colOff>28575</xdr:colOff>
      <xdr:row>40</xdr:row>
      <xdr:rowOff>228600</xdr:rowOff>
    </xdr:to>
    <xdr:pic>
      <xdr:nvPicPr>
        <xdr:cNvPr id="5773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05950"/>
          <a:ext cx="1933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42</xdr:row>
      <xdr:rowOff>180975</xdr:rowOff>
    </xdr:from>
    <xdr:to>
      <xdr:col>5</xdr:col>
      <xdr:colOff>1790700</xdr:colOff>
      <xdr:row>46</xdr:row>
      <xdr:rowOff>123825</xdr:rowOff>
    </xdr:to>
    <xdr:pic>
      <xdr:nvPicPr>
        <xdr:cNvPr id="5774" name="Рисунок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1172825"/>
          <a:ext cx="16764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0</xdr:row>
      <xdr:rowOff>295275</xdr:rowOff>
    </xdr:from>
    <xdr:to>
      <xdr:col>1</xdr:col>
      <xdr:colOff>619125</xdr:colOff>
      <xdr:row>2</xdr:row>
      <xdr:rowOff>206558</xdr:rowOff>
    </xdr:to>
    <xdr:pic>
      <xdr:nvPicPr>
        <xdr:cNvPr id="19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5275"/>
          <a:ext cx="2266950" cy="99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34</xdr:row>
      <xdr:rowOff>0</xdr:rowOff>
    </xdr:from>
    <xdr:to>
      <xdr:col>12</xdr:col>
      <xdr:colOff>342900</xdr:colOff>
      <xdr:row>55</xdr:row>
      <xdr:rowOff>76200</xdr:rowOff>
    </xdr:to>
    <xdr:sp macro="" textlink="">
      <xdr:nvSpPr>
        <xdr:cNvPr id="6667" name="AutoShape 357"/>
        <xdr:cNvSpPr>
          <a:spLocks noChangeAspect="1" noChangeArrowheads="1"/>
        </xdr:cNvSpPr>
      </xdr:nvSpPr>
      <xdr:spPr bwMode="auto">
        <a:xfrm>
          <a:off x="5591175" y="8858250"/>
          <a:ext cx="7572375" cy="567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19</xdr:row>
      <xdr:rowOff>19050</xdr:rowOff>
    </xdr:from>
    <xdr:to>
      <xdr:col>0</xdr:col>
      <xdr:colOff>628650</xdr:colOff>
      <xdr:row>24</xdr:row>
      <xdr:rowOff>66675</xdr:rowOff>
    </xdr:to>
    <xdr:pic>
      <xdr:nvPicPr>
        <xdr:cNvPr id="6669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2" t="2686" r="34819" b="2510"/>
        <a:stretch>
          <a:fillRect/>
        </a:stretch>
      </xdr:blipFill>
      <xdr:spPr bwMode="auto">
        <a:xfrm>
          <a:off x="28575" y="4876800"/>
          <a:ext cx="60007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20</xdr:row>
      <xdr:rowOff>142875</xdr:rowOff>
    </xdr:from>
    <xdr:to>
      <xdr:col>0</xdr:col>
      <xdr:colOff>1276350</xdr:colOff>
      <xdr:row>25</xdr:row>
      <xdr:rowOff>19050</xdr:rowOff>
    </xdr:to>
    <xdr:pic>
      <xdr:nvPicPr>
        <xdr:cNvPr id="6670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4" t="9564" r="34441" b="9560"/>
        <a:stretch>
          <a:fillRect/>
        </a:stretch>
      </xdr:blipFill>
      <xdr:spPr bwMode="auto">
        <a:xfrm>
          <a:off x="657225" y="5267325"/>
          <a:ext cx="6191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1295400</xdr:colOff>
      <xdr:row>23</xdr:row>
      <xdr:rowOff>0</xdr:rowOff>
    </xdr:from>
    <xdr:to>
      <xdr:col>0</xdr:col>
      <xdr:colOff>1914525</xdr:colOff>
      <xdr:row>25</xdr:row>
      <xdr:rowOff>228600</xdr:rowOff>
    </xdr:to>
    <xdr:pic>
      <xdr:nvPicPr>
        <xdr:cNvPr id="6671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9" t="24498" r="34692" b="24660"/>
        <a:stretch>
          <a:fillRect/>
        </a:stretch>
      </xdr:blipFill>
      <xdr:spPr bwMode="auto">
        <a:xfrm>
          <a:off x="1295400" y="5924550"/>
          <a:ext cx="619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19</xdr:row>
      <xdr:rowOff>38100</xdr:rowOff>
    </xdr:from>
    <xdr:to>
      <xdr:col>5</xdr:col>
      <xdr:colOff>638175</xdr:colOff>
      <xdr:row>24</xdr:row>
      <xdr:rowOff>104775</xdr:rowOff>
    </xdr:to>
    <xdr:pic>
      <xdr:nvPicPr>
        <xdr:cNvPr id="6672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516" r="34566" b="2008"/>
        <a:stretch>
          <a:fillRect/>
        </a:stretch>
      </xdr:blipFill>
      <xdr:spPr bwMode="auto">
        <a:xfrm>
          <a:off x="5629275" y="4895850"/>
          <a:ext cx="6000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20</xdr:row>
      <xdr:rowOff>161925</xdr:rowOff>
    </xdr:from>
    <xdr:to>
      <xdr:col>5</xdr:col>
      <xdr:colOff>1276350</xdr:colOff>
      <xdr:row>25</xdr:row>
      <xdr:rowOff>28575</xdr:rowOff>
    </xdr:to>
    <xdr:pic>
      <xdr:nvPicPr>
        <xdr:cNvPr id="6673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4" t="9564" r="34187" b="9390"/>
        <a:stretch>
          <a:fillRect/>
        </a:stretch>
      </xdr:blipFill>
      <xdr:spPr bwMode="auto">
        <a:xfrm>
          <a:off x="6248400" y="5286375"/>
          <a:ext cx="619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1285875</xdr:colOff>
      <xdr:row>23</xdr:row>
      <xdr:rowOff>19050</xdr:rowOff>
    </xdr:from>
    <xdr:to>
      <xdr:col>5</xdr:col>
      <xdr:colOff>1905000</xdr:colOff>
      <xdr:row>25</xdr:row>
      <xdr:rowOff>257175</xdr:rowOff>
    </xdr:to>
    <xdr:pic>
      <xdr:nvPicPr>
        <xdr:cNvPr id="6674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4330" r="34441" b="24326"/>
        <a:stretch>
          <a:fillRect/>
        </a:stretch>
      </xdr:blipFill>
      <xdr:spPr bwMode="auto">
        <a:xfrm>
          <a:off x="6877050" y="5943600"/>
          <a:ext cx="6191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28</xdr:row>
      <xdr:rowOff>9525</xdr:rowOff>
    </xdr:from>
    <xdr:to>
      <xdr:col>0</xdr:col>
      <xdr:colOff>1276350</xdr:colOff>
      <xdr:row>33</xdr:row>
      <xdr:rowOff>0</xdr:rowOff>
    </xdr:to>
    <xdr:pic>
      <xdr:nvPicPr>
        <xdr:cNvPr id="6675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31" t="2518" r="34566" b="2344"/>
        <a:stretch>
          <a:fillRect/>
        </a:stretch>
      </xdr:blipFill>
      <xdr:spPr bwMode="auto">
        <a:xfrm>
          <a:off x="704850" y="7267575"/>
          <a:ext cx="5715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704850</xdr:colOff>
      <xdr:row>28</xdr:row>
      <xdr:rowOff>19050</xdr:rowOff>
    </xdr:from>
    <xdr:to>
      <xdr:col>5</xdr:col>
      <xdr:colOff>1276350</xdr:colOff>
      <xdr:row>33</xdr:row>
      <xdr:rowOff>0</xdr:rowOff>
    </xdr:to>
    <xdr:pic>
      <xdr:nvPicPr>
        <xdr:cNvPr id="6676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686" r="34566" b="2589"/>
        <a:stretch>
          <a:fillRect/>
        </a:stretch>
      </xdr:blipFill>
      <xdr:spPr bwMode="auto">
        <a:xfrm>
          <a:off x="6296025" y="7277100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34</xdr:row>
      <xdr:rowOff>0</xdr:rowOff>
    </xdr:from>
    <xdr:to>
      <xdr:col>0</xdr:col>
      <xdr:colOff>1276350</xdr:colOff>
      <xdr:row>38</xdr:row>
      <xdr:rowOff>247650</xdr:rowOff>
    </xdr:to>
    <xdr:pic>
      <xdr:nvPicPr>
        <xdr:cNvPr id="6677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348" r="34441" b="2008"/>
        <a:stretch>
          <a:fillRect/>
        </a:stretch>
      </xdr:blipFill>
      <xdr:spPr bwMode="auto">
        <a:xfrm>
          <a:off x="704850" y="8858250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695325</xdr:colOff>
      <xdr:row>34</xdr:row>
      <xdr:rowOff>0</xdr:rowOff>
    </xdr:from>
    <xdr:to>
      <xdr:col>5</xdr:col>
      <xdr:colOff>1276350</xdr:colOff>
      <xdr:row>39</xdr:row>
      <xdr:rowOff>0</xdr:rowOff>
    </xdr:to>
    <xdr:pic>
      <xdr:nvPicPr>
        <xdr:cNvPr id="6678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557" r="34441" b="2007"/>
        <a:stretch>
          <a:fillRect/>
        </a:stretch>
      </xdr:blipFill>
      <xdr:spPr bwMode="auto">
        <a:xfrm>
          <a:off x="6286500" y="8858250"/>
          <a:ext cx="581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40</xdr:row>
      <xdr:rowOff>0</xdr:rowOff>
    </xdr:from>
    <xdr:to>
      <xdr:col>0</xdr:col>
      <xdr:colOff>1276350</xdr:colOff>
      <xdr:row>45</xdr:row>
      <xdr:rowOff>0</xdr:rowOff>
    </xdr:to>
    <xdr:pic>
      <xdr:nvPicPr>
        <xdr:cNvPr id="6679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31" t="2684" r="34566" b="2681"/>
        <a:stretch>
          <a:fillRect/>
        </a:stretch>
      </xdr:blipFill>
      <xdr:spPr bwMode="auto">
        <a:xfrm>
          <a:off x="695325" y="10458450"/>
          <a:ext cx="5810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704850</xdr:colOff>
      <xdr:row>40</xdr:row>
      <xdr:rowOff>123825</xdr:rowOff>
    </xdr:from>
    <xdr:to>
      <xdr:col>5</xdr:col>
      <xdr:colOff>1285875</xdr:colOff>
      <xdr:row>44</xdr:row>
      <xdr:rowOff>180975</xdr:rowOff>
    </xdr:to>
    <xdr:pic>
      <xdr:nvPicPr>
        <xdr:cNvPr id="6680" name="Рисунок 3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9" t="10571" r="34566" b="9894"/>
        <a:stretch>
          <a:fillRect/>
        </a:stretch>
      </xdr:blipFill>
      <xdr:spPr bwMode="auto">
        <a:xfrm>
          <a:off x="6296025" y="10582275"/>
          <a:ext cx="5810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46</xdr:row>
      <xdr:rowOff>85725</xdr:rowOff>
    </xdr:from>
    <xdr:to>
      <xdr:col>0</xdr:col>
      <xdr:colOff>1266825</xdr:colOff>
      <xdr:row>50</xdr:row>
      <xdr:rowOff>180975</xdr:rowOff>
    </xdr:to>
    <xdr:pic>
      <xdr:nvPicPr>
        <xdr:cNvPr id="6681" name="Рисунок 415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4" t="7552" r="34187" b="6876"/>
        <a:stretch>
          <a:fillRect/>
        </a:stretch>
      </xdr:blipFill>
      <xdr:spPr bwMode="auto">
        <a:xfrm>
          <a:off x="695325" y="12144375"/>
          <a:ext cx="571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695325</xdr:colOff>
      <xdr:row>46</xdr:row>
      <xdr:rowOff>104775</xdr:rowOff>
    </xdr:from>
    <xdr:to>
      <xdr:col>5</xdr:col>
      <xdr:colOff>1295400</xdr:colOff>
      <xdr:row>50</xdr:row>
      <xdr:rowOff>171450</xdr:rowOff>
    </xdr:to>
    <xdr:pic>
      <xdr:nvPicPr>
        <xdr:cNvPr id="6682" name="Рисунок 416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7" t="10403" r="34187" b="10063"/>
        <a:stretch>
          <a:fillRect/>
        </a:stretch>
      </xdr:blipFill>
      <xdr:spPr bwMode="auto">
        <a:xfrm>
          <a:off x="6286500" y="12163425"/>
          <a:ext cx="6000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53</xdr:row>
      <xdr:rowOff>38100</xdr:rowOff>
    </xdr:from>
    <xdr:to>
      <xdr:col>0</xdr:col>
      <xdr:colOff>1343025</xdr:colOff>
      <xdr:row>56</xdr:row>
      <xdr:rowOff>38100</xdr:rowOff>
    </xdr:to>
    <xdr:pic>
      <xdr:nvPicPr>
        <xdr:cNvPr id="6683" name="Рисунок 416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7" t="24330" r="33684" b="24158"/>
        <a:stretch>
          <a:fillRect/>
        </a:stretch>
      </xdr:blipFill>
      <xdr:spPr bwMode="auto">
        <a:xfrm>
          <a:off x="657225" y="13963650"/>
          <a:ext cx="685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685800</xdr:colOff>
      <xdr:row>53</xdr:row>
      <xdr:rowOff>19050</xdr:rowOff>
    </xdr:from>
    <xdr:to>
      <xdr:col>5</xdr:col>
      <xdr:colOff>1343025</xdr:colOff>
      <xdr:row>56</xdr:row>
      <xdr:rowOff>28575</xdr:rowOff>
    </xdr:to>
    <xdr:pic>
      <xdr:nvPicPr>
        <xdr:cNvPr id="6684" name="Рисунок 416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7" t="24162" r="34441" b="24158"/>
        <a:stretch>
          <a:fillRect/>
        </a:stretch>
      </xdr:blipFill>
      <xdr:spPr bwMode="auto">
        <a:xfrm>
          <a:off x="6276975" y="13944600"/>
          <a:ext cx="6572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58</xdr:row>
      <xdr:rowOff>9525</xdr:rowOff>
    </xdr:from>
    <xdr:to>
      <xdr:col>5</xdr:col>
      <xdr:colOff>647700</xdr:colOff>
      <xdr:row>62</xdr:row>
      <xdr:rowOff>247650</xdr:rowOff>
    </xdr:to>
    <xdr:pic>
      <xdr:nvPicPr>
        <xdr:cNvPr id="6685" name="Рисунок 417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04" t="2684" r="34566" b="2176"/>
        <a:stretch>
          <a:fillRect/>
        </a:stretch>
      </xdr:blipFill>
      <xdr:spPr bwMode="auto">
        <a:xfrm>
          <a:off x="5676900" y="15268575"/>
          <a:ext cx="5619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685800</xdr:colOff>
      <xdr:row>59</xdr:row>
      <xdr:rowOff>57150</xdr:rowOff>
    </xdr:from>
    <xdr:to>
      <xdr:col>5</xdr:col>
      <xdr:colOff>1276350</xdr:colOff>
      <xdr:row>62</xdr:row>
      <xdr:rowOff>247650</xdr:rowOff>
    </xdr:to>
    <xdr:pic>
      <xdr:nvPicPr>
        <xdr:cNvPr id="6686" name="Рисунок 417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4" t="15269" r="34314" b="14928"/>
        <a:stretch>
          <a:fillRect/>
        </a:stretch>
      </xdr:blipFill>
      <xdr:spPr bwMode="auto">
        <a:xfrm>
          <a:off x="6276975" y="15582900"/>
          <a:ext cx="590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1314450</xdr:colOff>
      <xdr:row>60</xdr:row>
      <xdr:rowOff>114300</xdr:rowOff>
    </xdr:from>
    <xdr:to>
      <xdr:col>5</xdr:col>
      <xdr:colOff>1895475</xdr:colOff>
      <xdr:row>62</xdr:row>
      <xdr:rowOff>257175</xdr:rowOff>
    </xdr:to>
    <xdr:pic>
      <xdr:nvPicPr>
        <xdr:cNvPr id="6687" name="Рисунок 417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54" t="26009" r="34314" b="25499"/>
        <a:stretch>
          <a:fillRect/>
        </a:stretch>
      </xdr:blipFill>
      <xdr:spPr bwMode="auto">
        <a:xfrm>
          <a:off x="6905625" y="15906750"/>
          <a:ext cx="581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58</xdr:row>
      <xdr:rowOff>38100</xdr:rowOff>
    </xdr:from>
    <xdr:to>
      <xdr:col>0</xdr:col>
      <xdr:colOff>1047750</xdr:colOff>
      <xdr:row>61</xdr:row>
      <xdr:rowOff>190500</xdr:rowOff>
    </xdr:to>
    <xdr:pic>
      <xdr:nvPicPr>
        <xdr:cNvPr id="6688" name="Рисунок 417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66" t="2518" r="13928" b="2679"/>
        <a:stretch>
          <a:fillRect/>
        </a:stretch>
      </xdr:blipFill>
      <xdr:spPr bwMode="auto">
        <a:xfrm>
          <a:off x="85725" y="15297150"/>
          <a:ext cx="962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59</xdr:row>
      <xdr:rowOff>38100</xdr:rowOff>
    </xdr:from>
    <xdr:to>
      <xdr:col>0</xdr:col>
      <xdr:colOff>1457325</xdr:colOff>
      <xdr:row>62</xdr:row>
      <xdr:rowOff>200025</xdr:rowOff>
    </xdr:to>
    <xdr:pic>
      <xdr:nvPicPr>
        <xdr:cNvPr id="6689" name="Рисунок 417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82" t="2518" r="23618" b="2010"/>
        <a:stretch>
          <a:fillRect/>
        </a:stretch>
      </xdr:blipFill>
      <xdr:spPr bwMode="auto">
        <a:xfrm>
          <a:off x="752475" y="15563850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1419225</xdr:colOff>
      <xdr:row>59</xdr:row>
      <xdr:rowOff>257175</xdr:rowOff>
    </xdr:from>
    <xdr:to>
      <xdr:col>0</xdr:col>
      <xdr:colOff>1762125</xdr:colOff>
      <xdr:row>62</xdr:row>
      <xdr:rowOff>257175</xdr:rowOff>
    </xdr:to>
    <xdr:pic>
      <xdr:nvPicPr>
        <xdr:cNvPr id="6690" name="Рисунок 417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79" t="2348" r="34566" b="2344"/>
        <a:stretch>
          <a:fillRect/>
        </a:stretch>
      </xdr:blipFill>
      <xdr:spPr bwMode="auto">
        <a:xfrm>
          <a:off x="1419225" y="15782925"/>
          <a:ext cx="342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0</xdr:row>
      <xdr:rowOff>209550</xdr:rowOff>
    </xdr:from>
    <xdr:to>
      <xdr:col>1</xdr:col>
      <xdr:colOff>581025</xdr:colOff>
      <xdr:row>2</xdr:row>
      <xdr:rowOff>120833</xdr:rowOff>
    </xdr:to>
    <xdr:pic>
      <xdr:nvPicPr>
        <xdr:cNvPr id="26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9550"/>
          <a:ext cx="2266950" cy="99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123825</xdr:rowOff>
    </xdr:from>
    <xdr:to>
      <xdr:col>1</xdr:col>
      <xdr:colOff>1800225</xdr:colOff>
      <xdr:row>3</xdr:row>
      <xdr:rowOff>101783</xdr:rowOff>
    </xdr:to>
    <xdr:pic>
      <xdr:nvPicPr>
        <xdr:cNvPr id="4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3825"/>
          <a:ext cx="2266950" cy="99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63501</xdr:rowOff>
    </xdr:from>
    <xdr:to>
      <xdr:col>0</xdr:col>
      <xdr:colOff>2246312</xdr:colOff>
      <xdr:row>3</xdr:row>
      <xdr:rowOff>31437</xdr:rowOff>
    </xdr:to>
    <xdr:pic>
      <xdr:nvPicPr>
        <xdr:cNvPr id="3" name="Рисунок 1" descr="logo_new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63501"/>
          <a:ext cx="2182812" cy="96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7:J45" totalsRowShown="0" headerRowDxfId="24" dataDxfId="22" headerRowBorderDxfId="23" tableBorderDxfId="21" totalsRowBorderDxfId="20">
  <autoFilter ref="A7:J45"/>
  <tableColumns count="10">
    <tableColumn id="1" name="Код" dataDxfId="19"/>
    <tableColumn id="2" name="Наименование товаров" dataDxfId="18"/>
    <tableColumn id="3" name="Вес" dataDxfId="17"/>
    <tableColumn id="4" name="Объем" dataDxfId="16"/>
    <tableColumn id="5" name="Цена!" dataDxfId="15"/>
    <tableColumn id="6" name="Цена" dataDxfId="14"/>
    <tableColumn id="7" name="Кол-во" dataDxfId="13"/>
    <tableColumn id="8" name="Сумма" dataDxfId="12">
      <calculatedColumnFormula>IF(F8*G8=0,"",F8*G8)</calculatedColumnFormula>
    </tableColumn>
    <tableColumn id="9" name="Вес кг" dataDxfId="11">
      <calculatedColumnFormula>IF(C8*G8=0,"",C8*G8)</calculatedColumnFormula>
    </tableColumn>
    <tableColumn id="10" name="Объем куб.м." dataDxfId="10">
      <calculatedColumnFormula>IF(D8*G8=0,"",D8*G8)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5" name="Таблица5" displayName="Таблица5" ref="A7:F67" totalsRowShown="0" headerRowDxfId="9" headerRowBorderDxfId="8" tableBorderDxfId="7" totalsRowBorderDxfId="6">
  <autoFilter ref="A7:F67"/>
  <tableColumns count="6">
    <tableColumn id="1" name="Арт" dataDxfId="5"/>
    <tableColumn id="2" name="Наименование изделий" dataDxfId="4"/>
    <tableColumn id="3" name="Кол-во пакетов" dataDxfId="3"/>
    <tableColumn id="4" name="Код пакета*" dataDxfId="2"/>
    <tableColumn id="5" name="Вес       (кг)" dataDxfId="1"/>
    <tableColumn id="6" name="Объем   (м. куб.)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5" Type="http://schemas.openxmlformats.org/officeDocument/2006/relationships/table" Target="../tables/table2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shtanko.soyuz@gmail.com" TargetMode="External"/><Relationship Id="rId1" Type="http://schemas.openxmlformats.org/officeDocument/2006/relationships/hyperlink" Target="http://www.group-soyuz.ru/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46"/>
  <sheetViews>
    <sheetView zoomScaleNormal="100" workbookViewId="0">
      <selection activeCell="B2" sqref="B2:J5"/>
    </sheetView>
  </sheetViews>
  <sheetFormatPr defaultRowHeight="12.75" x14ac:dyDescent="0.2"/>
  <cols>
    <col min="1" max="1" width="8.140625" customWidth="1"/>
    <col min="2" max="2" width="62" customWidth="1"/>
    <col min="3" max="3" width="6.5703125" hidden="1" customWidth="1"/>
    <col min="4" max="4" width="9.42578125" hidden="1" customWidth="1"/>
    <col min="5" max="5" width="11.42578125" style="5" hidden="1" customWidth="1"/>
    <col min="6" max="6" width="10.85546875" style="5" bestFit="1" customWidth="1"/>
    <col min="7" max="7" width="12.85546875" bestFit="1" customWidth="1"/>
    <col min="8" max="8" width="12.7109375" style="6" customWidth="1"/>
    <col min="9" max="9" width="10.140625" customWidth="1"/>
    <col min="10" max="10" width="11.85546875" bestFit="1" customWidth="1"/>
    <col min="11" max="11" width="19.42578125" bestFit="1" customWidth="1"/>
  </cols>
  <sheetData>
    <row r="1" spans="1:12" ht="48" customHeight="1" x14ac:dyDescent="0.2">
      <c r="A1" s="28"/>
      <c r="B1" s="28"/>
      <c r="C1" s="28"/>
      <c r="D1" s="28"/>
      <c r="E1" s="32"/>
      <c r="F1" s="32"/>
      <c r="G1" s="28"/>
      <c r="H1" s="33"/>
      <c r="I1" s="28"/>
      <c r="J1" s="28"/>
    </row>
    <row r="2" spans="1:12" ht="19.5" customHeight="1" x14ac:dyDescent="0.25">
      <c r="A2" s="28"/>
      <c r="B2" s="157" t="s">
        <v>282</v>
      </c>
      <c r="C2" s="157"/>
      <c r="D2" s="157"/>
      <c r="E2" s="157"/>
      <c r="F2" s="157"/>
      <c r="G2" s="157"/>
      <c r="H2" s="157"/>
      <c r="I2" s="157"/>
      <c r="J2" s="157"/>
    </row>
    <row r="3" spans="1:12" ht="18" customHeight="1" x14ac:dyDescent="0.25">
      <c r="A3" s="28"/>
      <c r="B3" s="28"/>
      <c r="C3" s="28"/>
      <c r="D3" s="28"/>
      <c r="E3" s="32"/>
      <c r="F3" s="28"/>
      <c r="G3" s="159" t="s">
        <v>283</v>
      </c>
      <c r="H3" s="159"/>
      <c r="I3" s="159"/>
      <c r="J3" s="159"/>
    </row>
    <row r="4" spans="1:12" ht="21" x14ac:dyDescent="0.35">
      <c r="A4" s="28"/>
      <c r="B4" s="28"/>
      <c r="C4" s="28"/>
      <c r="D4" s="28"/>
      <c r="E4" s="32"/>
      <c r="F4" s="28"/>
      <c r="G4" s="28"/>
      <c r="H4" s="186" t="s">
        <v>284</v>
      </c>
      <c r="I4" s="161"/>
      <c r="J4" s="161"/>
    </row>
    <row r="5" spans="1:12" ht="18.75" x14ac:dyDescent="0.3">
      <c r="A5" s="28"/>
      <c r="B5" s="28"/>
      <c r="C5" s="28"/>
      <c r="D5" s="28"/>
      <c r="E5" s="32"/>
      <c r="F5" s="28"/>
      <c r="G5" s="28"/>
      <c r="H5" s="28"/>
      <c r="I5" s="186" t="s">
        <v>285</v>
      </c>
      <c r="J5" s="160"/>
    </row>
    <row r="6" spans="1:12" ht="19.5" customHeight="1" x14ac:dyDescent="0.25">
      <c r="A6" s="158" t="s">
        <v>280</v>
      </c>
      <c r="B6" s="158"/>
      <c r="C6" s="28"/>
      <c r="D6" s="34"/>
      <c r="E6" s="32"/>
      <c r="F6" s="32"/>
      <c r="G6" s="35">
        <f>SUM(G8:G17,G22:G23,G24,G25:G32,G33:G39,G40:G45)</f>
        <v>0</v>
      </c>
      <c r="H6" s="36">
        <f>SUM(H8:H17,H22:H23,H24,H25:H32,H33:H39,H40:H45)</f>
        <v>0</v>
      </c>
      <c r="I6" s="37">
        <f>SUM(I8:I17,I22:I23,I24,I25:I32,I33:I39,I40:I45)</f>
        <v>0</v>
      </c>
      <c r="J6" s="37">
        <f>SUM(J8:J17,J22:J23,J24,J25:J32,J33:J39,J40:J45)</f>
        <v>0</v>
      </c>
    </row>
    <row r="7" spans="1:12" ht="30" x14ac:dyDescent="0.2">
      <c r="A7" s="64" t="s">
        <v>28</v>
      </c>
      <c r="B7" s="65" t="s">
        <v>0</v>
      </c>
      <c r="C7" s="66" t="s">
        <v>30</v>
      </c>
      <c r="D7" s="66" t="s">
        <v>31</v>
      </c>
      <c r="E7" s="67" t="s">
        <v>214</v>
      </c>
      <c r="F7" s="67" t="s">
        <v>29</v>
      </c>
      <c r="G7" s="66" t="s">
        <v>32</v>
      </c>
      <c r="H7" s="67" t="s">
        <v>33</v>
      </c>
      <c r="I7" s="66" t="s">
        <v>34</v>
      </c>
      <c r="J7" s="68" t="s">
        <v>35</v>
      </c>
      <c r="K7" s="3" t="s">
        <v>213</v>
      </c>
      <c r="L7" s="4">
        <v>0</v>
      </c>
    </row>
    <row r="8" spans="1:12" s="1" customFormat="1" ht="15" customHeight="1" x14ac:dyDescent="0.2">
      <c r="A8" s="61" t="s">
        <v>1</v>
      </c>
      <c r="B8" s="39" t="s">
        <v>36</v>
      </c>
      <c r="C8" s="40">
        <v>83</v>
      </c>
      <c r="D8" s="40">
        <v>0.16200000000000001</v>
      </c>
      <c r="E8" s="41">
        <v>5416</v>
      </c>
      <c r="F8" s="42">
        <v>7156</v>
      </c>
      <c r="G8" s="43"/>
      <c r="H8" s="44" t="str">
        <f t="shared" ref="H8:H25" si="0">IF(F8*G8=0,"",F8*G8)</f>
        <v/>
      </c>
      <c r="I8" s="43" t="str">
        <f t="shared" ref="I8:I25" si="1">IF(C8*G8=0,"",C8*G8)</f>
        <v/>
      </c>
      <c r="J8" s="45" t="str">
        <f t="shared" ref="J8:J45" si="2">IF(D8*G8=0,"",D8*G8)</f>
        <v/>
      </c>
    </row>
    <row r="9" spans="1:12" s="1" customFormat="1" ht="15" customHeight="1" x14ac:dyDescent="0.2">
      <c r="A9" s="61" t="s">
        <v>182</v>
      </c>
      <c r="B9" s="39" t="s">
        <v>183</v>
      </c>
      <c r="C9" s="40">
        <v>83</v>
      </c>
      <c r="D9" s="40">
        <v>0.16200000000000001</v>
      </c>
      <c r="E9" s="41">
        <v>5109</v>
      </c>
      <c r="F9" s="42">
        <v>6751</v>
      </c>
      <c r="G9" s="43"/>
      <c r="H9" s="44" t="str">
        <f>IF(F9*G9=0,"",F9*G9)</f>
        <v/>
      </c>
      <c r="I9" s="43" t="str">
        <f>IF(C9*G9=0,"",C9*G9)</f>
        <v/>
      </c>
      <c r="J9" s="45" t="str">
        <f>IF(D9*G9=0,"",D9*G9)</f>
        <v/>
      </c>
    </row>
    <row r="10" spans="1:12" s="1" customFormat="1" ht="15" customHeight="1" x14ac:dyDescent="0.2">
      <c r="A10" s="61" t="s">
        <v>184</v>
      </c>
      <c r="B10" s="39" t="s">
        <v>36</v>
      </c>
      <c r="C10" s="40">
        <v>83</v>
      </c>
      <c r="D10" s="40">
        <v>0.16200000000000001</v>
      </c>
      <c r="E10" s="41">
        <v>6032</v>
      </c>
      <c r="F10" s="42">
        <v>7970</v>
      </c>
      <c r="G10" s="43"/>
      <c r="H10" s="44" t="str">
        <f>IF(F10*G10=0,"",F10*G10)</f>
        <v/>
      </c>
      <c r="I10" s="43" t="str">
        <f>IF(C10*G10=0,"",C10*G10)</f>
        <v/>
      </c>
      <c r="J10" s="45" t="str">
        <f>IF(D10*G10=0,"",D10*G10)</f>
        <v/>
      </c>
    </row>
    <row r="11" spans="1:12" s="1" customFormat="1" ht="15" customHeight="1" x14ac:dyDescent="0.2">
      <c r="A11" s="61" t="s">
        <v>185</v>
      </c>
      <c r="B11" s="39" t="s">
        <v>183</v>
      </c>
      <c r="C11" s="40">
        <v>83</v>
      </c>
      <c r="D11" s="40">
        <v>0.16200000000000001</v>
      </c>
      <c r="E11" s="41">
        <v>5752</v>
      </c>
      <c r="F11" s="42">
        <v>7600</v>
      </c>
      <c r="G11" s="43"/>
      <c r="H11" s="44" t="str">
        <f>IF(F11*G11=0,"",F11*G11)</f>
        <v/>
      </c>
      <c r="I11" s="43" t="str">
        <f>IF(C11*G11=0,"",C11*G11)</f>
        <v/>
      </c>
      <c r="J11" s="45" t="str">
        <f>IF(D11*G11=0,"",D11*G11)</f>
        <v/>
      </c>
    </row>
    <row r="12" spans="1:12" s="1" customFormat="1" ht="15" customHeight="1" x14ac:dyDescent="0.2">
      <c r="A12" s="61" t="s">
        <v>2</v>
      </c>
      <c r="B12" s="39" t="s">
        <v>3</v>
      </c>
      <c r="C12" s="40">
        <v>71</v>
      </c>
      <c r="D12" s="40">
        <v>0.13700000000000001</v>
      </c>
      <c r="E12" s="41">
        <v>5752</v>
      </c>
      <c r="F12" s="42">
        <v>7600</v>
      </c>
      <c r="G12" s="43"/>
      <c r="H12" s="44" t="str">
        <f t="shared" si="0"/>
        <v/>
      </c>
      <c r="I12" s="43" t="str">
        <f t="shared" si="1"/>
        <v/>
      </c>
      <c r="J12" s="45" t="str">
        <f t="shared" si="2"/>
        <v/>
      </c>
    </row>
    <row r="13" spans="1:12" s="1" customFormat="1" ht="15" customHeight="1" x14ac:dyDescent="0.2">
      <c r="A13" s="61" t="s">
        <v>25</v>
      </c>
      <c r="B13" s="39" t="s">
        <v>186</v>
      </c>
      <c r="C13" s="40">
        <v>29</v>
      </c>
      <c r="D13" s="40">
        <v>6.2E-2</v>
      </c>
      <c r="E13" s="41">
        <v>2996</v>
      </c>
      <c r="F13" s="42">
        <v>3959</v>
      </c>
      <c r="G13" s="43"/>
      <c r="H13" s="44" t="str">
        <f t="shared" si="0"/>
        <v/>
      </c>
      <c r="I13" s="43" t="str">
        <f t="shared" si="1"/>
        <v/>
      </c>
      <c r="J13" s="45" t="str">
        <f t="shared" si="2"/>
        <v/>
      </c>
    </row>
    <row r="14" spans="1:12" s="1" customFormat="1" ht="15" customHeight="1" x14ac:dyDescent="0.2">
      <c r="A14" s="61" t="s">
        <v>187</v>
      </c>
      <c r="B14" s="39" t="s">
        <v>186</v>
      </c>
      <c r="C14" s="40">
        <v>29</v>
      </c>
      <c r="D14" s="40">
        <v>6.2E-2</v>
      </c>
      <c r="E14" s="41">
        <v>3428</v>
      </c>
      <c r="F14" s="42">
        <v>4529</v>
      </c>
      <c r="G14" s="43"/>
      <c r="H14" s="44" t="str">
        <f>IF(F14*G14=0,"",F14*G14)</f>
        <v/>
      </c>
      <c r="I14" s="43" t="str">
        <f>IF(C14*G14=0,"",C14*G14)</f>
        <v/>
      </c>
      <c r="J14" s="45" t="str">
        <f>IF(D14*G14=0,"",D14*G14)</f>
        <v/>
      </c>
    </row>
    <row r="15" spans="1:12" s="1" customFormat="1" ht="15" customHeight="1" x14ac:dyDescent="0.2">
      <c r="A15" s="61" t="s">
        <v>188</v>
      </c>
      <c r="B15" s="39" t="s">
        <v>189</v>
      </c>
      <c r="C15" s="40">
        <v>29</v>
      </c>
      <c r="D15" s="40">
        <v>6.2E-2</v>
      </c>
      <c r="E15" s="41">
        <v>3080</v>
      </c>
      <c r="F15" s="42">
        <v>4070</v>
      </c>
      <c r="G15" s="43"/>
      <c r="H15" s="44" t="str">
        <f>IF(F15*G15=0,"",F15*G15)</f>
        <v/>
      </c>
      <c r="I15" s="43" t="str">
        <f>IF(C15*G15=0,"",C15*G15)</f>
        <v/>
      </c>
      <c r="J15" s="45" t="str">
        <f>IF(D15*G15=0,"",D15*G15)</f>
        <v/>
      </c>
    </row>
    <row r="16" spans="1:12" s="1" customFormat="1" ht="15" customHeight="1" x14ac:dyDescent="0.2">
      <c r="A16" s="61" t="s">
        <v>26</v>
      </c>
      <c r="B16" s="39" t="s">
        <v>37</v>
      </c>
      <c r="C16" s="40">
        <v>24</v>
      </c>
      <c r="D16" s="40">
        <v>6.6000000000000003E-2</v>
      </c>
      <c r="E16" s="41">
        <v>2385</v>
      </c>
      <c r="F16" s="42">
        <v>3151</v>
      </c>
      <c r="G16" s="43"/>
      <c r="H16" s="44" t="str">
        <f t="shared" si="0"/>
        <v/>
      </c>
      <c r="I16" s="43" t="str">
        <f t="shared" si="1"/>
        <v/>
      </c>
      <c r="J16" s="45" t="str">
        <f t="shared" si="2"/>
        <v/>
      </c>
    </row>
    <row r="17" spans="1:11" s="1" customFormat="1" ht="15" customHeight="1" x14ac:dyDescent="0.2">
      <c r="A17" s="61" t="s">
        <v>27</v>
      </c>
      <c r="B17" s="39" t="s">
        <v>212</v>
      </c>
      <c r="C17" s="40">
        <v>99</v>
      </c>
      <c r="D17" s="40">
        <v>0.28999999999999998</v>
      </c>
      <c r="E17" s="41">
        <v>9007</v>
      </c>
      <c r="F17" s="42">
        <v>11902</v>
      </c>
      <c r="G17" s="43"/>
      <c r="H17" s="44" t="str">
        <f t="shared" si="0"/>
        <v/>
      </c>
      <c r="I17" s="43" t="str">
        <f t="shared" si="1"/>
        <v/>
      </c>
      <c r="J17" s="45" t="str">
        <f t="shared" si="2"/>
        <v/>
      </c>
    </row>
    <row r="18" spans="1:11" s="1" customFormat="1" ht="15" customHeight="1" x14ac:dyDescent="0.2">
      <c r="A18" s="61" t="s">
        <v>190</v>
      </c>
      <c r="B18" s="39" t="s">
        <v>191</v>
      </c>
      <c r="C18" s="40">
        <v>29</v>
      </c>
      <c r="D18" s="40">
        <v>6.2E-2</v>
      </c>
      <c r="E18" s="41">
        <v>4266</v>
      </c>
      <c r="F18" s="42">
        <v>5637</v>
      </c>
      <c r="G18" s="43"/>
      <c r="H18" s="44" t="str">
        <f t="shared" si="0"/>
        <v/>
      </c>
      <c r="I18" s="43" t="str">
        <f t="shared" si="1"/>
        <v/>
      </c>
      <c r="J18" s="45" t="str">
        <f t="shared" si="2"/>
        <v/>
      </c>
    </row>
    <row r="19" spans="1:11" s="1" customFormat="1" ht="15" customHeight="1" x14ac:dyDescent="0.2">
      <c r="A19" s="61" t="s">
        <v>192</v>
      </c>
      <c r="B19" s="39" t="s">
        <v>277</v>
      </c>
      <c r="C19" s="40">
        <v>29</v>
      </c>
      <c r="D19" s="40">
        <v>6.2E-2</v>
      </c>
      <c r="E19" s="41">
        <v>3632</v>
      </c>
      <c r="F19" s="42"/>
      <c r="G19" s="43"/>
      <c r="H19" s="44" t="str">
        <f>IF(F19*G19=0,"",F19*G19)</f>
        <v/>
      </c>
      <c r="I19" s="43" t="str">
        <f>IF(C19*G19=0,"",C19*G19)</f>
        <v/>
      </c>
      <c r="J19" s="45" t="str">
        <f>IF(D19*G19=0,"",D19*G19)</f>
        <v/>
      </c>
    </row>
    <row r="20" spans="1:11" s="1" customFormat="1" ht="15" customHeight="1" x14ac:dyDescent="0.2">
      <c r="A20" s="61" t="s">
        <v>193</v>
      </c>
      <c r="B20" s="39" t="s">
        <v>194</v>
      </c>
      <c r="C20" s="40">
        <v>29</v>
      </c>
      <c r="D20" s="40">
        <v>6.2E-2</v>
      </c>
      <c r="E20" s="41">
        <v>1966</v>
      </c>
      <c r="F20" s="42"/>
      <c r="G20" s="43"/>
      <c r="H20" s="44" t="str">
        <f>IF(F20*G20=0,"",F20*G20)</f>
        <v/>
      </c>
      <c r="I20" s="43" t="str">
        <f>IF(C20*G20=0,"",C20*G20)</f>
        <v/>
      </c>
      <c r="J20" s="45" t="str">
        <f>IF(D20*G20=0,"",D20*G20)</f>
        <v/>
      </c>
    </row>
    <row r="21" spans="1:11" s="1" customFormat="1" ht="15" customHeight="1" x14ac:dyDescent="0.2">
      <c r="A21" s="61" t="s">
        <v>195</v>
      </c>
      <c r="B21" s="39" t="s">
        <v>278</v>
      </c>
      <c r="C21" s="40">
        <v>29</v>
      </c>
      <c r="D21" s="40">
        <v>6.2E-2</v>
      </c>
      <c r="E21" s="41">
        <v>2034</v>
      </c>
      <c r="F21" s="42"/>
      <c r="G21" s="43"/>
      <c r="H21" s="44" t="str">
        <f>IF(F21*G21=0,"",F21*G21)</f>
        <v/>
      </c>
      <c r="I21" s="43" t="str">
        <f>IF(C21*G21=0,"",C21*G21)</f>
        <v/>
      </c>
      <c r="J21" s="45" t="str">
        <f>IF(D21*G21=0,"",D21*G21)</f>
        <v/>
      </c>
    </row>
    <row r="22" spans="1:11" s="1" customFormat="1" ht="15" customHeight="1" x14ac:dyDescent="0.2">
      <c r="A22" s="61" t="s">
        <v>4</v>
      </c>
      <c r="B22" s="39" t="s">
        <v>38</v>
      </c>
      <c r="C22" s="40">
        <v>72</v>
      </c>
      <c r="D22" s="40">
        <v>0.4</v>
      </c>
      <c r="E22" s="41">
        <v>8977</v>
      </c>
      <c r="F22" s="42">
        <v>11969</v>
      </c>
      <c r="G22" s="43"/>
      <c r="H22" s="44" t="str">
        <f t="shared" si="0"/>
        <v/>
      </c>
      <c r="I22" s="43" t="str">
        <f t="shared" si="1"/>
        <v/>
      </c>
      <c r="J22" s="45" t="str">
        <f t="shared" si="2"/>
        <v/>
      </c>
    </row>
    <row r="23" spans="1:11" s="1" customFormat="1" ht="15" customHeight="1" x14ac:dyDescent="0.2">
      <c r="A23" s="61" t="s">
        <v>5</v>
      </c>
      <c r="B23" s="46" t="s">
        <v>39</v>
      </c>
      <c r="C23" s="40">
        <v>43</v>
      </c>
      <c r="D23" s="40">
        <v>0.2</v>
      </c>
      <c r="E23" s="41">
        <v>6225</v>
      </c>
      <c r="F23" s="42">
        <v>8300</v>
      </c>
      <c r="G23" s="43"/>
      <c r="H23" s="44" t="str">
        <f t="shared" si="0"/>
        <v/>
      </c>
      <c r="I23" s="43" t="str">
        <f t="shared" si="1"/>
        <v/>
      </c>
      <c r="J23" s="45" t="str">
        <f t="shared" si="2"/>
        <v/>
      </c>
      <c r="K23" s="2"/>
    </row>
    <row r="24" spans="1:11" s="1" customFormat="1" ht="15" customHeight="1" x14ac:dyDescent="0.2">
      <c r="A24" s="61" t="s">
        <v>6</v>
      </c>
      <c r="B24" s="39" t="s">
        <v>40</v>
      </c>
      <c r="C24" s="40">
        <v>7</v>
      </c>
      <c r="D24" s="40">
        <v>1.0999999999999999E-2</v>
      </c>
      <c r="E24" s="41">
        <v>565</v>
      </c>
      <c r="F24" s="42">
        <v>746</v>
      </c>
      <c r="G24" s="43"/>
      <c r="H24" s="44" t="str">
        <f t="shared" si="0"/>
        <v/>
      </c>
      <c r="I24" s="43" t="str">
        <f t="shared" si="1"/>
        <v/>
      </c>
      <c r="J24" s="45" t="str">
        <f t="shared" si="2"/>
        <v/>
      </c>
    </row>
    <row r="25" spans="1:11" s="1" customFormat="1" ht="15" customHeight="1" x14ac:dyDescent="0.2">
      <c r="A25" s="61" t="s">
        <v>10</v>
      </c>
      <c r="B25" s="39" t="s">
        <v>41</v>
      </c>
      <c r="C25" s="40">
        <v>50</v>
      </c>
      <c r="D25" s="40">
        <v>8.5000000000000006E-2</v>
      </c>
      <c r="E25" s="41">
        <v>5534</v>
      </c>
      <c r="F25" s="42">
        <v>7379</v>
      </c>
      <c r="G25" s="43"/>
      <c r="H25" s="44" t="str">
        <f t="shared" si="0"/>
        <v/>
      </c>
      <c r="I25" s="43" t="str">
        <f t="shared" si="1"/>
        <v/>
      </c>
      <c r="J25" s="45" t="str">
        <f t="shared" si="2"/>
        <v/>
      </c>
    </row>
    <row r="26" spans="1:11" s="1" customFormat="1" ht="15" customHeight="1" x14ac:dyDescent="0.2">
      <c r="A26" s="62" t="s">
        <v>11</v>
      </c>
      <c r="B26" s="47" t="s">
        <v>43</v>
      </c>
      <c r="C26" s="48">
        <v>41</v>
      </c>
      <c r="D26" s="48">
        <v>7.2999999999999995E-2</v>
      </c>
      <c r="E26" s="41">
        <v>4265</v>
      </c>
      <c r="F26" s="49">
        <v>5687</v>
      </c>
      <c r="G26" s="50"/>
      <c r="H26" s="51" t="str">
        <f t="shared" ref="H26:H32" si="3">IF(F26*G26=0,"",F26*G26)</f>
        <v/>
      </c>
      <c r="I26" s="52" t="str">
        <f t="shared" ref="I26:I32" si="4">IF(C26*G26=0,"",C26*G26)</f>
        <v/>
      </c>
      <c r="J26" s="53" t="str">
        <f t="shared" si="2"/>
        <v/>
      </c>
    </row>
    <row r="27" spans="1:11" s="1" customFormat="1" ht="15" customHeight="1" x14ac:dyDescent="0.2">
      <c r="A27" s="62" t="s">
        <v>13</v>
      </c>
      <c r="B27" s="47" t="s">
        <v>43</v>
      </c>
      <c r="C27" s="48">
        <v>50</v>
      </c>
      <c r="D27" s="48">
        <v>8.2000000000000003E-2</v>
      </c>
      <c r="E27" s="41">
        <v>4717</v>
      </c>
      <c r="F27" s="49">
        <v>6290</v>
      </c>
      <c r="G27" s="50"/>
      <c r="H27" s="51" t="str">
        <f t="shared" si="3"/>
        <v/>
      </c>
      <c r="I27" s="52" t="str">
        <f t="shared" si="4"/>
        <v/>
      </c>
      <c r="J27" s="53" t="str">
        <f t="shared" si="2"/>
        <v/>
      </c>
    </row>
    <row r="28" spans="1:11" s="1" customFormat="1" ht="15" customHeight="1" x14ac:dyDescent="0.2">
      <c r="A28" s="62" t="s">
        <v>7</v>
      </c>
      <c r="B28" s="47" t="s">
        <v>42</v>
      </c>
      <c r="C28" s="48">
        <v>66</v>
      </c>
      <c r="D28" s="48">
        <v>0.107</v>
      </c>
      <c r="E28" s="41">
        <v>6471</v>
      </c>
      <c r="F28" s="49">
        <v>8628</v>
      </c>
      <c r="G28" s="50"/>
      <c r="H28" s="51" t="str">
        <f t="shared" si="3"/>
        <v/>
      </c>
      <c r="I28" s="52" t="str">
        <f t="shared" si="4"/>
        <v/>
      </c>
      <c r="J28" s="53" t="str">
        <f t="shared" si="2"/>
        <v/>
      </c>
    </row>
    <row r="29" spans="1:11" s="1" customFormat="1" ht="15" customHeight="1" x14ac:dyDescent="0.2">
      <c r="A29" s="62" t="s">
        <v>8</v>
      </c>
      <c r="B29" s="47" t="s">
        <v>44</v>
      </c>
      <c r="C29" s="48">
        <v>52</v>
      </c>
      <c r="D29" s="48">
        <v>8.8999999999999996E-2</v>
      </c>
      <c r="E29" s="41">
        <v>4925</v>
      </c>
      <c r="F29" s="49">
        <v>6567</v>
      </c>
      <c r="G29" s="50"/>
      <c r="H29" s="51" t="str">
        <f t="shared" si="3"/>
        <v/>
      </c>
      <c r="I29" s="52" t="str">
        <f t="shared" si="4"/>
        <v/>
      </c>
      <c r="J29" s="53" t="str">
        <f t="shared" si="2"/>
        <v/>
      </c>
    </row>
    <row r="30" spans="1:11" s="1" customFormat="1" ht="15" customHeight="1" x14ac:dyDescent="0.2">
      <c r="A30" s="62" t="s">
        <v>9</v>
      </c>
      <c r="B30" s="47" t="s">
        <v>44</v>
      </c>
      <c r="C30" s="48">
        <v>63</v>
      </c>
      <c r="D30" s="48">
        <v>0.107</v>
      </c>
      <c r="E30" s="41">
        <v>5584</v>
      </c>
      <c r="F30" s="49">
        <v>7445</v>
      </c>
      <c r="G30" s="50"/>
      <c r="H30" s="51" t="str">
        <f t="shared" si="3"/>
        <v/>
      </c>
      <c r="I30" s="52" t="str">
        <f t="shared" si="4"/>
        <v/>
      </c>
      <c r="J30" s="53" t="str">
        <f t="shared" si="2"/>
        <v/>
      </c>
    </row>
    <row r="31" spans="1:11" s="1" customFormat="1" ht="15" customHeight="1" x14ac:dyDescent="0.2">
      <c r="A31" s="62" t="s">
        <v>12</v>
      </c>
      <c r="B31" s="47" t="s">
        <v>45</v>
      </c>
      <c r="C31" s="48">
        <v>23</v>
      </c>
      <c r="D31" s="48">
        <v>3.6999999999999998E-2</v>
      </c>
      <c r="E31" s="41">
        <v>2900</v>
      </c>
      <c r="F31" s="49">
        <v>3867</v>
      </c>
      <c r="G31" s="50"/>
      <c r="H31" s="51" t="str">
        <f t="shared" si="3"/>
        <v/>
      </c>
      <c r="I31" s="52" t="str">
        <f t="shared" si="4"/>
        <v/>
      </c>
      <c r="J31" s="53" t="str">
        <f t="shared" si="2"/>
        <v/>
      </c>
    </row>
    <row r="32" spans="1:11" s="1" customFormat="1" ht="15" customHeight="1" x14ac:dyDescent="0.2">
      <c r="A32" s="62" t="s">
        <v>14</v>
      </c>
      <c r="B32" s="47" t="s">
        <v>45</v>
      </c>
      <c r="C32" s="48">
        <v>27</v>
      </c>
      <c r="D32" s="48">
        <v>4.3999999999999997E-2</v>
      </c>
      <c r="E32" s="41">
        <v>3161</v>
      </c>
      <c r="F32" s="49">
        <v>4214</v>
      </c>
      <c r="G32" s="50"/>
      <c r="H32" s="51" t="str">
        <f t="shared" si="3"/>
        <v/>
      </c>
      <c r="I32" s="52" t="str">
        <f t="shared" si="4"/>
        <v/>
      </c>
      <c r="J32" s="53" t="str">
        <f t="shared" si="2"/>
        <v/>
      </c>
    </row>
    <row r="33" spans="1:10" s="1" customFormat="1" ht="15" customHeight="1" x14ac:dyDescent="0.2">
      <c r="A33" s="62" t="s">
        <v>15</v>
      </c>
      <c r="B33" s="47" t="s">
        <v>46</v>
      </c>
      <c r="C33" s="48">
        <v>20</v>
      </c>
      <c r="D33" s="48">
        <v>3.5000000000000003E-2</v>
      </c>
      <c r="E33" s="41">
        <v>1858</v>
      </c>
      <c r="F33" s="49">
        <v>2477</v>
      </c>
      <c r="G33" s="50"/>
      <c r="H33" s="51" t="str">
        <f t="shared" ref="H33:H39" si="5">IF(F33*G33=0,"",F33*G33)</f>
        <v/>
      </c>
      <c r="I33" s="52" t="str">
        <f t="shared" ref="I33:I39" si="6">IF(C33*G33=0,"",C33*G33)</f>
        <v/>
      </c>
      <c r="J33" s="53" t="str">
        <f t="shared" si="2"/>
        <v/>
      </c>
    </row>
    <row r="34" spans="1:10" s="1" customFormat="1" ht="15" customHeight="1" x14ac:dyDescent="0.2">
      <c r="A34" s="62" t="s">
        <v>16</v>
      </c>
      <c r="B34" s="47" t="s">
        <v>47</v>
      </c>
      <c r="C34" s="48">
        <v>24</v>
      </c>
      <c r="D34" s="48">
        <v>4.2999999999999997E-2</v>
      </c>
      <c r="E34" s="41">
        <v>2293</v>
      </c>
      <c r="F34" s="49">
        <v>3057</v>
      </c>
      <c r="G34" s="50"/>
      <c r="H34" s="51" t="str">
        <f t="shared" si="5"/>
        <v/>
      </c>
      <c r="I34" s="52" t="str">
        <f t="shared" si="6"/>
        <v/>
      </c>
      <c r="J34" s="53" t="str">
        <f t="shared" si="2"/>
        <v/>
      </c>
    </row>
    <row r="35" spans="1:10" s="1" customFormat="1" ht="15" customHeight="1" x14ac:dyDescent="0.2">
      <c r="A35" s="62" t="s">
        <v>17</v>
      </c>
      <c r="B35" s="47" t="s">
        <v>48</v>
      </c>
      <c r="C35" s="48">
        <v>15</v>
      </c>
      <c r="D35" s="48">
        <v>2.7E-2</v>
      </c>
      <c r="E35" s="41">
        <v>1598</v>
      </c>
      <c r="F35" s="49">
        <v>2130</v>
      </c>
      <c r="G35" s="50"/>
      <c r="H35" s="51" t="str">
        <f t="shared" si="5"/>
        <v/>
      </c>
      <c r="I35" s="52" t="str">
        <f t="shared" si="6"/>
        <v/>
      </c>
      <c r="J35" s="53" t="str">
        <f t="shared" si="2"/>
        <v/>
      </c>
    </row>
    <row r="36" spans="1:10" s="1" customFormat="1" ht="15" customHeight="1" x14ac:dyDescent="0.2">
      <c r="A36" s="62" t="s">
        <v>18</v>
      </c>
      <c r="B36" s="47" t="s">
        <v>49</v>
      </c>
      <c r="C36" s="48">
        <v>10</v>
      </c>
      <c r="D36" s="48">
        <v>1.7999999999999999E-2</v>
      </c>
      <c r="E36" s="41">
        <v>1550</v>
      </c>
      <c r="F36" s="49">
        <v>2067</v>
      </c>
      <c r="G36" s="50"/>
      <c r="H36" s="51" t="str">
        <f t="shared" si="5"/>
        <v/>
      </c>
      <c r="I36" s="52" t="str">
        <f t="shared" si="6"/>
        <v/>
      </c>
      <c r="J36" s="53" t="str">
        <f t="shared" si="2"/>
        <v/>
      </c>
    </row>
    <row r="37" spans="1:10" s="1" customFormat="1" ht="15" customHeight="1" x14ac:dyDescent="0.2">
      <c r="A37" s="62" t="s">
        <v>59</v>
      </c>
      <c r="B37" s="47" t="s">
        <v>50</v>
      </c>
      <c r="C37" s="48">
        <v>16</v>
      </c>
      <c r="D37" s="48">
        <v>3.5999999999999997E-2</v>
      </c>
      <c r="E37" s="41">
        <v>5716</v>
      </c>
      <c r="F37" s="49">
        <v>7622</v>
      </c>
      <c r="G37" s="50"/>
      <c r="H37" s="51" t="str">
        <f t="shared" si="5"/>
        <v/>
      </c>
      <c r="I37" s="52" t="str">
        <f t="shared" si="6"/>
        <v/>
      </c>
      <c r="J37" s="53" t="str">
        <f t="shared" si="2"/>
        <v/>
      </c>
    </row>
    <row r="38" spans="1:10" s="1" customFormat="1" ht="15" customHeight="1" x14ac:dyDescent="0.2">
      <c r="A38" s="62" t="s">
        <v>60</v>
      </c>
      <c r="B38" s="47" t="s">
        <v>51</v>
      </c>
      <c r="C38" s="48">
        <v>14</v>
      </c>
      <c r="D38" s="48">
        <v>2.8000000000000001E-2</v>
      </c>
      <c r="E38" s="41">
        <v>5121</v>
      </c>
      <c r="F38" s="49">
        <v>6828</v>
      </c>
      <c r="G38" s="50"/>
      <c r="H38" s="51" t="str">
        <f t="shared" si="5"/>
        <v/>
      </c>
      <c r="I38" s="52" t="str">
        <f t="shared" si="6"/>
        <v/>
      </c>
      <c r="J38" s="53" t="str">
        <f t="shared" si="2"/>
        <v/>
      </c>
    </row>
    <row r="39" spans="1:10" s="1" customFormat="1" ht="15" customHeight="1" x14ac:dyDescent="0.2">
      <c r="A39" s="62" t="s">
        <v>61</v>
      </c>
      <c r="B39" s="47" t="s">
        <v>52</v>
      </c>
      <c r="C39" s="48">
        <v>11</v>
      </c>
      <c r="D39" s="48">
        <v>1.9E-2</v>
      </c>
      <c r="E39" s="41">
        <v>4195</v>
      </c>
      <c r="F39" s="49">
        <v>5593</v>
      </c>
      <c r="G39" s="50"/>
      <c r="H39" s="51" t="str">
        <f t="shared" si="5"/>
        <v/>
      </c>
      <c r="I39" s="52" t="str">
        <f t="shared" si="6"/>
        <v/>
      </c>
      <c r="J39" s="53" t="str">
        <f t="shared" si="2"/>
        <v/>
      </c>
    </row>
    <row r="40" spans="1:10" ht="15" customHeight="1" x14ac:dyDescent="0.2">
      <c r="A40" s="61" t="s">
        <v>19</v>
      </c>
      <c r="B40" s="39" t="s">
        <v>53</v>
      </c>
      <c r="C40" s="40">
        <v>32</v>
      </c>
      <c r="D40" s="40">
        <v>5.1999999999999998E-2</v>
      </c>
      <c r="E40" s="41">
        <v>2124</v>
      </c>
      <c r="F40" s="42">
        <v>2807</v>
      </c>
      <c r="G40" s="43"/>
      <c r="H40" s="44" t="str">
        <f t="shared" ref="H40:H45" si="7">IF(F40*G40=0,"",F40*G40)</f>
        <v/>
      </c>
      <c r="I40" s="43" t="str">
        <f t="shared" ref="I40:I45" si="8">IF(C40*G40=0,"",C40*G40)</f>
        <v/>
      </c>
      <c r="J40" s="45" t="str">
        <f t="shared" si="2"/>
        <v/>
      </c>
    </row>
    <row r="41" spans="1:10" ht="15" customHeight="1" x14ac:dyDescent="0.2">
      <c r="A41" s="61" t="s">
        <v>20</v>
      </c>
      <c r="B41" s="39" t="s">
        <v>54</v>
      </c>
      <c r="C41" s="40">
        <v>41</v>
      </c>
      <c r="D41" s="40">
        <v>6.5000000000000002E-2</v>
      </c>
      <c r="E41" s="41">
        <v>2677</v>
      </c>
      <c r="F41" s="42">
        <v>3538</v>
      </c>
      <c r="G41" s="43"/>
      <c r="H41" s="44" t="str">
        <f t="shared" si="7"/>
        <v/>
      </c>
      <c r="I41" s="43" t="str">
        <f t="shared" si="8"/>
        <v/>
      </c>
      <c r="J41" s="45" t="str">
        <f t="shared" si="2"/>
        <v/>
      </c>
    </row>
    <row r="42" spans="1:10" ht="15" customHeight="1" x14ac:dyDescent="0.2">
      <c r="A42" s="61" t="s">
        <v>21</v>
      </c>
      <c r="B42" s="39" t="s">
        <v>55</v>
      </c>
      <c r="C42" s="40">
        <v>18</v>
      </c>
      <c r="D42" s="40">
        <v>2.7E-2</v>
      </c>
      <c r="E42" s="41">
        <v>1074</v>
      </c>
      <c r="F42" s="42">
        <v>1419</v>
      </c>
      <c r="G42" s="43"/>
      <c r="H42" s="44" t="str">
        <f t="shared" si="7"/>
        <v/>
      </c>
      <c r="I42" s="43" t="str">
        <f t="shared" si="8"/>
        <v/>
      </c>
      <c r="J42" s="45" t="str">
        <f t="shared" si="2"/>
        <v/>
      </c>
    </row>
    <row r="43" spans="1:10" ht="15" customHeight="1" x14ac:dyDescent="0.2">
      <c r="A43" s="61" t="s">
        <v>22</v>
      </c>
      <c r="B43" s="39" t="s">
        <v>56</v>
      </c>
      <c r="C43" s="40">
        <v>25</v>
      </c>
      <c r="D43" s="40">
        <v>3.5000000000000003E-2</v>
      </c>
      <c r="E43" s="41">
        <v>1426</v>
      </c>
      <c r="F43" s="42">
        <v>1884</v>
      </c>
      <c r="G43" s="43"/>
      <c r="H43" s="44" t="str">
        <f t="shared" si="7"/>
        <v/>
      </c>
      <c r="I43" s="43" t="str">
        <f t="shared" si="8"/>
        <v/>
      </c>
      <c r="J43" s="45" t="str">
        <f t="shared" si="2"/>
        <v/>
      </c>
    </row>
    <row r="44" spans="1:10" ht="15" customHeight="1" x14ac:dyDescent="0.2">
      <c r="A44" s="61" t="s">
        <v>23</v>
      </c>
      <c r="B44" s="39" t="s">
        <v>57</v>
      </c>
      <c r="C44" s="40">
        <v>17</v>
      </c>
      <c r="D44" s="40">
        <v>2.5000000000000001E-2</v>
      </c>
      <c r="E44" s="41">
        <v>1092</v>
      </c>
      <c r="F44" s="42">
        <v>1443</v>
      </c>
      <c r="G44" s="43"/>
      <c r="H44" s="44" t="str">
        <f t="shared" si="7"/>
        <v/>
      </c>
      <c r="I44" s="43" t="str">
        <f t="shared" si="8"/>
        <v/>
      </c>
      <c r="J44" s="45" t="str">
        <f t="shared" si="2"/>
        <v/>
      </c>
    </row>
    <row r="45" spans="1:10" ht="15" customHeight="1" x14ac:dyDescent="0.2">
      <c r="A45" s="63" t="s">
        <v>24</v>
      </c>
      <c r="B45" s="54" t="s">
        <v>58</v>
      </c>
      <c r="C45" s="55">
        <v>9</v>
      </c>
      <c r="D45" s="55">
        <v>1.2999999999999999E-2</v>
      </c>
      <c r="E45" s="56">
        <v>544</v>
      </c>
      <c r="F45" s="57">
        <v>718</v>
      </c>
      <c r="G45" s="58"/>
      <c r="H45" s="59" t="str">
        <f t="shared" si="7"/>
        <v/>
      </c>
      <c r="I45" s="58" t="str">
        <f t="shared" si="8"/>
        <v/>
      </c>
      <c r="J45" s="60" t="str">
        <f t="shared" si="2"/>
        <v/>
      </c>
    </row>
    <row r="46" spans="1:10" x14ac:dyDescent="0.2">
      <c r="B46" s="7" t="s">
        <v>62</v>
      </c>
      <c r="G46" s="7">
        <f>SUM(G8:G17,G22:G23,G24,G25:G32,G33:G39,G40:G45)</f>
        <v>0</v>
      </c>
      <c r="H46" s="27">
        <f>SUM(H8:H17,H22:H23,H24,H25:H32,H33:H39,H40:H45)</f>
        <v>0</v>
      </c>
      <c r="I46" s="7">
        <f>SUM(I8:I17,I22:I23,I24,I25:I32,I33:I39,I40:I45)</f>
        <v>0</v>
      </c>
      <c r="J46" s="7">
        <f>SUM(J8:J17,J22:J23,J24,J25:J32,J33:J39,J40:J45)</f>
        <v>0</v>
      </c>
    </row>
  </sheetData>
  <mergeCells count="5">
    <mergeCell ref="B2:J2"/>
    <mergeCell ref="A6:B6"/>
    <mergeCell ref="G3:J3"/>
    <mergeCell ref="I5:J5"/>
    <mergeCell ref="H4:J4"/>
  </mergeCells>
  <phoneticPr fontId="0" type="noConversion"/>
  <conditionalFormatting sqref="L7">
    <cfRule type="colorScale" priority="1">
      <colorScale>
        <cfvo type="min"/>
        <cfvo type="max"/>
        <color rgb="FFFF7128"/>
        <color theme="6" tint="0.79998168889431442"/>
      </colorScale>
    </cfRule>
    <cfRule type="colorScale" priority="2">
      <colorScale>
        <cfvo type="min"/>
        <cfvo type="max"/>
        <color theme="6" tint="0.79998168889431442"/>
        <color theme="6" tint="-0.499984740745262"/>
      </colorScale>
    </cfRule>
  </conditionalFormatting>
  <conditionalFormatting sqref="K7:L7">
    <cfRule type="colorScale" priority="3">
      <colorScale>
        <cfvo type="min"/>
        <cfvo type="max"/>
        <color theme="2" tint="-0.249977111117893"/>
        <color rgb="FFFFEF9C"/>
      </colorScale>
    </cfRule>
  </conditionalFormatting>
  <hyperlinks>
    <hyperlink ref="H4" r:id="rId1"/>
    <hyperlink ref="I5" r:id="rId2"/>
  </hyperlinks>
  <pageMargins left="0.19685039370078741" right="0.19685039370078741" top="0" bottom="0" header="0.51181102362204722" footer="0.51181102362204722"/>
  <pageSetup paperSize="9" scale="76" orientation="portrait" r:id="rId3"/>
  <headerFooter alignWithMargins="0"/>
  <ignoredErrors>
    <ignoredError sqref="A15:A36 A8:A10 A11:A14 A37:A45" numberStoredAsText="1"/>
  </ignoredErrors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zoomScaleNormal="100" workbookViewId="0">
      <selection activeCell="E2" sqref="E2:I5"/>
    </sheetView>
  </sheetViews>
  <sheetFormatPr defaultRowHeight="12.75" x14ac:dyDescent="0.2"/>
  <cols>
    <col min="1" max="1" width="29.42578125" customWidth="1"/>
    <col min="2" max="2" width="15.140625" bestFit="1" customWidth="1"/>
    <col min="3" max="3" width="24.5703125" customWidth="1"/>
    <col min="4" max="4" width="12.5703125" bestFit="1" customWidth="1"/>
    <col min="5" max="5" width="2.140625" customWidth="1"/>
    <col min="6" max="6" width="28.85546875" customWidth="1"/>
    <col min="7" max="7" width="15.140625" customWidth="1"/>
    <col min="8" max="8" width="24.5703125" customWidth="1"/>
    <col min="9" max="9" width="12.42578125" bestFit="1" customWidth="1"/>
  </cols>
  <sheetData>
    <row r="1" spans="1:10" ht="66" customHeight="1" x14ac:dyDescent="0.2">
      <c r="A1" s="28"/>
      <c r="B1" s="28"/>
      <c r="C1" s="28"/>
      <c r="D1" s="28"/>
      <c r="E1" s="28"/>
      <c r="F1" s="28"/>
      <c r="G1" s="28"/>
      <c r="H1" s="28"/>
      <c r="I1" s="28"/>
    </row>
    <row r="2" spans="1:10" ht="19.5" customHeight="1" x14ac:dyDescent="0.25">
      <c r="A2" s="28"/>
      <c r="B2" s="28"/>
      <c r="C2" s="28"/>
      <c r="D2" s="28"/>
      <c r="E2" s="157" t="s">
        <v>282</v>
      </c>
      <c r="F2" s="157"/>
      <c r="G2" s="157"/>
      <c r="H2" s="157"/>
      <c r="I2" s="157"/>
    </row>
    <row r="3" spans="1:10" ht="18" x14ac:dyDescent="0.25">
      <c r="A3" s="28"/>
      <c r="B3" s="28"/>
      <c r="C3" s="28"/>
      <c r="D3" s="28"/>
      <c r="E3" s="28"/>
      <c r="F3" s="159" t="s">
        <v>283</v>
      </c>
      <c r="G3" s="159"/>
      <c r="H3" s="159"/>
      <c r="I3" s="159"/>
    </row>
    <row r="4" spans="1:10" ht="21" x14ac:dyDescent="0.35">
      <c r="A4" s="28"/>
      <c r="B4" s="28"/>
      <c r="C4" s="28"/>
      <c r="D4" s="28"/>
      <c r="E4" s="28"/>
      <c r="F4" s="28"/>
      <c r="G4" s="28"/>
      <c r="H4" s="186" t="s">
        <v>284</v>
      </c>
      <c r="I4" s="161"/>
    </row>
    <row r="5" spans="1:10" ht="18.75" x14ac:dyDescent="0.3">
      <c r="A5" s="28"/>
      <c r="B5" s="28"/>
      <c r="C5" s="28"/>
      <c r="D5" s="28"/>
      <c r="E5" s="28"/>
      <c r="F5" s="28"/>
      <c r="G5" s="28"/>
      <c r="H5" s="186" t="s">
        <v>285</v>
      </c>
      <c r="I5" s="160"/>
      <c r="J5" s="88"/>
    </row>
    <row r="6" spans="1:10" ht="25.5" x14ac:dyDescent="0.35">
      <c r="A6" s="89" t="s">
        <v>228</v>
      </c>
      <c r="B6" s="90"/>
      <c r="C6" s="28"/>
      <c r="D6" s="28"/>
      <c r="E6" s="28"/>
      <c r="F6" s="28"/>
      <c r="G6" s="28"/>
      <c r="H6" s="160"/>
      <c r="I6" s="160"/>
    </row>
    <row r="7" spans="1:10" ht="15.95" customHeight="1" x14ac:dyDescent="0.3">
      <c r="A7" s="91" t="s">
        <v>218</v>
      </c>
      <c r="B7" s="28"/>
      <c r="C7" s="28"/>
      <c r="D7" s="28"/>
      <c r="E7" s="28"/>
      <c r="F7" s="28"/>
      <c r="G7" s="28"/>
      <c r="H7" s="146"/>
      <c r="I7" s="92"/>
    </row>
    <row r="8" spans="1:10" ht="15.95" customHeight="1" x14ac:dyDescent="0.3">
      <c r="A8" s="93" t="s">
        <v>241</v>
      </c>
      <c r="B8" s="93"/>
      <c r="C8" s="93"/>
      <c r="E8" s="93"/>
      <c r="F8" s="93"/>
      <c r="G8" s="146"/>
      <c r="I8" s="92"/>
    </row>
    <row r="9" spans="1:10" ht="15.95" customHeight="1" x14ac:dyDescent="0.3">
      <c r="A9" s="91" t="s">
        <v>242</v>
      </c>
      <c r="B9" s="28"/>
      <c r="C9" s="28"/>
      <c r="D9" s="28"/>
      <c r="E9" s="28"/>
      <c r="F9" s="28"/>
      <c r="G9" s="28"/>
      <c r="H9" s="146"/>
      <c r="I9" s="92"/>
    </row>
    <row r="10" spans="1:10" ht="15.95" customHeight="1" x14ac:dyDescent="0.3">
      <c r="A10" s="91" t="s">
        <v>243</v>
      </c>
      <c r="B10" s="28"/>
      <c r="C10" s="28"/>
      <c r="D10" s="28"/>
      <c r="E10" s="28"/>
      <c r="F10" s="28"/>
      <c r="G10" s="28"/>
      <c r="H10" s="146"/>
      <c r="I10" s="92"/>
    </row>
    <row r="11" spans="1:10" ht="15.95" customHeight="1" x14ac:dyDescent="0.3">
      <c r="A11" s="91" t="s">
        <v>244</v>
      </c>
      <c r="B11" s="28"/>
      <c r="C11" s="28"/>
      <c r="D11" s="28"/>
      <c r="E11" s="28"/>
      <c r="F11" s="28"/>
      <c r="G11" s="28"/>
      <c r="H11" s="146"/>
      <c r="I11" s="92"/>
    </row>
    <row r="12" spans="1:10" ht="15.95" customHeight="1" x14ac:dyDescent="0.3">
      <c r="A12" s="91" t="s">
        <v>245</v>
      </c>
      <c r="B12" s="28"/>
      <c r="C12" s="28"/>
      <c r="D12" s="28"/>
      <c r="E12" s="28"/>
      <c r="F12" s="28"/>
      <c r="G12" s="28"/>
      <c r="H12" s="146"/>
      <c r="I12" s="92"/>
    </row>
    <row r="13" spans="1:10" ht="15.95" customHeight="1" x14ac:dyDescent="0.3">
      <c r="A13" s="91"/>
      <c r="B13" s="28"/>
      <c r="C13" s="28"/>
      <c r="D13" s="28"/>
      <c r="E13" s="28"/>
      <c r="F13" s="28"/>
      <c r="G13" s="28"/>
      <c r="H13" s="146"/>
      <c r="I13" s="92"/>
    </row>
    <row r="14" spans="1:10" s="99" customFormat="1" ht="23.25" x14ac:dyDescent="0.3">
      <c r="A14" s="94" t="s">
        <v>219</v>
      </c>
      <c r="B14" s="95">
        <f>наценка</f>
        <v>0</v>
      </c>
      <c r="C14" s="96"/>
      <c r="D14" s="96"/>
      <c r="E14" s="96"/>
      <c r="F14" s="96"/>
      <c r="G14" s="97" t="s">
        <v>281</v>
      </c>
      <c r="H14" s="97"/>
      <c r="I14" s="98"/>
    </row>
    <row r="15" spans="1:10" s="99" customFormat="1" ht="11.1" customHeight="1" thickBot="1" x14ac:dyDescent="0.35">
      <c r="A15" s="100"/>
      <c r="B15" s="95"/>
      <c r="C15" s="96"/>
      <c r="D15" s="96"/>
      <c r="E15" s="96"/>
      <c r="F15" s="96"/>
      <c r="G15" s="97"/>
      <c r="H15" s="97"/>
      <c r="I15" s="98"/>
    </row>
    <row r="16" spans="1:10" ht="21.75" thickBot="1" x14ac:dyDescent="0.4">
      <c r="A16" s="101" t="s">
        <v>220</v>
      </c>
      <c r="B16" s="102" t="s">
        <v>221</v>
      </c>
      <c r="C16" s="103" t="s">
        <v>222</v>
      </c>
      <c r="D16" s="102" t="s">
        <v>223</v>
      </c>
      <c r="E16" s="104"/>
      <c r="F16" s="102" t="s">
        <v>220</v>
      </c>
      <c r="G16" s="103" t="s">
        <v>221</v>
      </c>
      <c r="H16" s="102" t="s">
        <v>222</v>
      </c>
      <c r="I16" s="105" t="s">
        <v>223</v>
      </c>
    </row>
    <row r="17" spans="1:14" ht="6" customHeight="1" x14ac:dyDescent="0.35">
      <c r="A17" s="106"/>
      <c r="B17" s="106"/>
      <c r="C17" s="107"/>
      <c r="D17" s="108"/>
      <c r="E17" s="109"/>
      <c r="F17" s="106"/>
      <c r="G17" s="106"/>
      <c r="H17" s="107"/>
      <c r="I17" s="108"/>
    </row>
    <row r="18" spans="1:14" ht="21" x14ac:dyDescent="0.2">
      <c r="A18" s="176" t="s">
        <v>225</v>
      </c>
      <c r="B18" s="177"/>
      <c r="C18" s="177"/>
      <c r="D18" s="177"/>
      <c r="E18" s="110"/>
      <c r="F18" s="174" t="s">
        <v>229</v>
      </c>
      <c r="G18" s="175"/>
      <c r="H18" s="175"/>
      <c r="I18" s="175"/>
    </row>
    <row r="19" spans="1:14" ht="21" x14ac:dyDescent="0.2">
      <c r="A19" s="173"/>
      <c r="B19" s="141"/>
      <c r="C19" s="117"/>
      <c r="D19" s="118"/>
      <c r="E19" s="112"/>
      <c r="F19" s="162"/>
      <c r="G19" s="141"/>
      <c r="H19" s="112"/>
      <c r="I19" s="112"/>
    </row>
    <row r="20" spans="1:14" ht="21" x14ac:dyDescent="0.35">
      <c r="A20" s="162"/>
      <c r="B20" s="124" t="s">
        <v>184</v>
      </c>
      <c r="C20" s="122" t="s">
        <v>226</v>
      </c>
      <c r="D20" s="111">
        <f>'Прайс Дипломат'!F10</f>
        <v>7970</v>
      </c>
      <c r="E20" s="112"/>
      <c r="F20" s="162"/>
      <c r="G20" s="142"/>
      <c r="H20" s="121"/>
      <c r="I20" s="120"/>
    </row>
    <row r="21" spans="1:14" ht="21" x14ac:dyDescent="0.35">
      <c r="A21" s="162"/>
      <c r="B21" s="124" t="s">
        <v>185</v>
      </c>
      <c r="C21" s="122" t="s">
        <v>227</v>
      </c>
      <c r="D21" s="111">
        <f>'Прайс Дипломат'!F11</f>
        <v>7600</v>
      </c>
      <c r="E21" s="114"/>
      <c r="F21" s="162"/>
      <c r="G21" s="124" t="s">
        <v>187</v>
      </c>
      <c r="H21" s="125" t="s">
        <v>230</v>
      </c>
      <c r="I21" s="111">
        <f>'Прайс Дипломат'!F14</f>
        <v>4529</v>
      </c>
    </row>
    <row r="22" spans="1:14" ht="21" x14ac:dyDescent="0.35">
      <c r="A22" s="162"/>
      <c r="B22" s="142"/>
      <c r="C22" s="126"/>
      <c r="D22" s="115"/>
      <c r="E22" s="112"/>
      <c r="F22" s="162"/>
      <c r="G22" s="142"/>
      <c r="H22" s="127"/>
      <c r="I22" s="128"/>
    </row>
    <row r="23" spans="1:14" ht="21" x14ac:dyDescent="0.2">
      <c r="A23" s="162"/>
      <c r="B23" s="129"/>
      <c r="C23" s="130"/>
      <c r="D23" s="131"/>
      <c r="E23" s="112"/>
      <c r="F23" s="162"/>
      <c r="G23" s="143"/>
      <c r="H23" s="132"/>
      <c r="I23" s="133"/>
    </row>
    <row r="24" spans="1:14" ht="21" x14ac:dyDescent="0.35">
      <c r="A24" s="170" t="s">
        <v>225</v>
      </c>
      <c r="B24" s="171"/>
      <c r="C24" s="171"/>
      <c r="D24" s="172"/>
      <c r="E24" s="116"/>
      <c r="F24" s="174" t="s">
        <v>229</v>
      </c>
      <c r="G24" s="175"/>
      <c r="H24" s="175"/>
      <c r="I24" s="175"/>
    </row>
    <row r="25" spans="1:14" ht="21" x14ac:dyDescent="0.2">
      <c r="A25" s="162"/>
      <c r="B25" s="141"/>
      <c r="C25" s="117"/>
      <c r="D25" s="118"/>
      <c r="E25" s="119"/>
      <c r="F25" s="162"/>
      <c r="G25" s="141"/>
      <c r="H25" s="112"/>
      <c r="I25" s="112"/>
    </row>
    <row r="26" spans="1:14" ht="21" x14ac:dyDescent="0.35">
      <c r="A26" s="162"/>
      <c r="B26" s="124" t="s">
        <v>1</v>
      </c>
      <c r="C26" s="122" t="s">
        <v>226</v>
      </c>
      <c r="D26" s="111">
        <f>'Прайс Дипломат'!F8</f>
        <v>7156</v>
      </c>
      <c r="E26" s="119"/>
      <c r="F26" s="162"/>
      <c r="G26" s="142"/>
      <c r="H26" s="121"/>
      <c r="I26" s="120"/>
    </row>
    <row r="27" spans="1:14" ht="21" x14ac:dyDescent="0.35">
      <c r="A27" s="162"/>
      <c r="B27" s="124" t="s">
        <v>182</v>
      </c>
      <c r="C27" s="122" t="s">
        <v>227</v>
      </c>
      <c r="D27" s="111">
        <f>'Прайс Дипломат'!F9</f>
        <v>6751</v>
      </c>
      <c r="E27" s="123"/>
      <c r="F27" s="162"/>
      <c r="G27" s="124" t="s">
        <v>25</v>
      </c>
      <c r="H27" s="125" t="s">
        <v>230</v>
      </c>
      <c r="I27" s="111">
        <f>'Прайс Дипломат'!F13</f>
        <v>3959</v>
      </c>
    </row>
    <row r="28" spans="1:14" ht="21" x14ac:dyDescent="0.35">
      <c r="A28" s="162"/>
      <c r="B28" s="142"/>
      <c r="C28" s="126"/>
      <c r="D28" s="115"/>
      <c r="E28" s="119"/>
      <c r="F28" s="162"/>
      <c r="G28" s="142"/>
      <c r="H28" s="127"/>
      <c r="I28" s="128"/>
    </row>
    <row r="29" spans="1:14" ht="21" x14ac:dyDescent="0.2">
      <c r="A29" s="163"/>
      <c r="B29" s="129"/>
      <c r="C29" s="130"/>
      <c r="D29" s="131"/>
      <c r="E29" s="119"/>
      <c r="F29" s="163"/>
      <c r="G29" s="143"/>
      <c r="H29" s="132"/>
      <c r="I29" s="133"/>
      <c r="N29" s="140"/>
    </row>
    <row r="30" spans="1:14" ht="21" x14ac:dyDescent="0.35">
      <c r="A30" s="170" t="s">
        <v>231</v>
      </c>
      <c r="B30" s="171"/>
      <c r="C30" s="171"/>
      <c r="D30" s="171"/>
      <c r="E30" s="109"/>
      <c r="F30" s="170" t="s">
        <v>233</v>
      </c>
      <c r="G30" s="171"/>
      <c r="H30" s="171"/>
      <c r="I30" s="172"/>
      <c r="N30" s="140"/>
    </row>
    <row r="31" spans="1:14" ht="21" x14ac:dyDescent="0.2">
      <c r="A31" s="162"/>
      <c r="B31" s="141"/>
      <c r="C31" s="112"/>
      <c r="D31" s="112"/>
      <c r="E31" s="119"/>
      <c r="F31" s="162"/>
      <c r="G31" s="141"/>
      <c r="H31" s="112"/>
      <c r="I31" s="134"/>
    </row>
    <row r="32" spans="1:14" ht="21" x14ac:dyDescent="0.35">
      <c r="A32" s="162"/>
      <c r="B32" s="144"/>
      <c r="C32" s="135"/>
      <c r="D32" s="135"/>
      <c r="E32" s="119"/>
      <c r="F32" s="162"/>
      <c r="G32" s="145"/>
      <c r="H32" s="136"/>
      <c r="I32" s="137"/>
    </row>
    <row r="33" spans="1:16" ht="21" x14ac:dyDescent="0.35">
      <c r="A33" s="162"/>
      <c r="B33" s="145" t="s">
        <v>27</v>
      </c>
      <c r="C33" s="136" t="s">
        <v>232</v>
      </c>
      <c r="D33" s="138">
        <f>'Прайс Дипломат'!F17</f>
        <v>11902</v>
      </c>
      <c r="E33" s="123"/>
      <c r="F33" s="162"/>
      <c r="G33" s="124" t="s">
        <v>2</v>
      </c>
      <c r="H33" s="113" t="s">
        <v>234</v>
      </c>
      <c r="I33" s="139">
        <f>'Прайс Дипломат'!F12</f>
        <v>7600</v>
      </c>
    </row>
    <row r="34" spans="1:16" ht="21" x14ac:dyDescent="0.35">
      <c r="A34" s="162"/>
      <c r="B34" s="142"/>
      <c r="C34" s="127"/>
      <c r="D34" s="120"/>
      <c r="E34" s="119"/>
      <c r="F34" s="162"/>
      <c r="G34" s="142"/>
      <c r="H34" s="127"/>
      <c r="I34" s="128"/>
    </row>
    <row r="35" spans="1:16" ht="21" x14ac:dyDescent="0.2">
      <c r="A35" s="162"/>
      <c r="B35" s="164"/>
      <c r="C35" s="164"/>
      <c r="D35" s="165"/>
      <c r="E35" s="119"/>
      <c r="F35" s="163"/>
      <c r="G35" s="143"/>
      <c r="H35" s="132"/>
      <c r="I35" s="131"/>
    </row>
    <row r="36" spans="1:16" ht="21" x14ac:dyDescent="0.35">
      <c r="A36" s="168" t="s">
        <v>231</v>
      </c>
      <c r="B36" s="169"/>
      <c r="C36" s="169"/>
      <c r="D36" s="169"/>
      <c r="E36" s="109"/>
      <c r="F36" s="170" t="s">
        <v>229</v>
      </c>
      <c r="G36" s="171"/>
      <c r="H36" s="171"/>
      <c r="I36" s="171"/>
    </row>
    <row r="37" spans="1:16" ht="21" x14ac:dyDescent="0.2">
      <c r="A37" s="162"/>
      <c r="B37" s="141"/>
      <c r="C37" s="112"/>
      <c r="D37" s="112"/>
      <c r="E37" s="119"/>
      <c r="F37" s="162"/>
      <c r="G37" s="141"/>
      <c r="H37" s="112"/>
      <c r="I37" s="112"/>
    </row>
    <row r="38" spans="1:16" ht="21" x14ac:dyDescent="0.2">
      <c r="A38" s="162"/>
      <c r="B38" s="144"/>
      <c r="C38" s="135"/>
      <c r="D38" s="135"/>
      <c r="E38" s="119"/>
      <c r="F38" s="162"/>
      <c r="G38" s="144"/>
      <c r="H38" s="135"/>
      <c r="I38" s="135"/>
    </row>
    <row r="39" spans="1:16" ht="21" x14ac:dyDescent="0.35">
      <c r="A39" s="162"/>
      <c r="B39" s="145" t="s">
        <v>195</v>
      </c>
      <c r="C39" s="136" t="s">
        <v>275</v>
      </c>
      <c r="D39" s="138"/>
      <c r="E39" s="123"/>
      <c r="F39" s="162"/>
      <c r="G39" s="145" t="s">
        <v>188</v>
      </c>
      <c r="H39" s="136" t="s">
        <v>246</v>
      </c>
      <c r="I39" s="138">
        <f>'Прайс Дипломат'!F15</f>
        <v>4070</v>
      </c>
      <c r="M39" s="149"/>
      <c r="N39" s="132"/>
      <c r="O39" s="156"/>
      <c r="P39" s="140"/>
    </row>
    <row r="40" spans="1:16" ht="21" x14ac:dyDescent="0.35">
      <c r="A40" s="162"/>
      <c r="B40" s="142"/>
      <c r="C40" s="127"/>
      <c r="D40" s="120"/>
      <c r="E40" s="119"/>
      <c r="F40" s="162"/>
      <c r="G40" s="142"/>
      <c r="H40" s="127"/>
      <c r="I40" s="120"/>
      <c r="M40" s="140"/>
      <c r="N40" s="140"/>
      <c r="O40" s="140"/>
    </row>
    <row r="41" spans="1:16" ht="21" x14ac:dyDescent="0.2">
      <c r="A41" s="162"/>
      <c r="B41" s="164"/>
      <c r="C41" s="164"/>
      <c r="D41" s="165"/>
      <c r="E41" s="119"/>
      <c r="F41" s="162"/>
      <c r="G41" s="164"/>
      <c r="H41" s="164"/>
      <c r="I41" s="165"/>
    </row>
    <row r="42" spans="1:16" ht="21" x14ac:dyDescent="0.35">
      <c r="A42" s="170" t="s">
        <v>235</v>
      </c>
      <c r="B42" s="171"/>
      <c r="C42" s="171"/>
      <c r="D42" s="171"/>
      <c r="E42" s="109"/>
      <c r="F42" s="170" t="s">
        <v>235</v>
      </c>
      <c r="G42" s="171"/>
      <c r="H42" s="171"/>
      <c r="I42" s="171"/>
    </row>
    <row r="43" spans="1:16" ht="21" x14ac:dyDescent="0.2">
      <c r="A43" s="162"/>
      <c r="B43" s="141"/>
      <c r="C43" s="112"/>
      <c r="D43" s="112"/>
      <c r="E43" s="119"/>
      <c r="F43" s="162"/>
      <c r="G43" s="141"/>
      <c r="H43" s="112"/>
      <c r="I43" s="112"/>
    </row>
    <row r="44" spans="1:16" ht="21" x14ac:dyDescent="0.2">
      <c r="A44" s="162"/>
      <c r="B44" s="144"/>
      <c r="C44" s="135"/>
      <c r="D44" s="135"/>
      <c r="E44" s="119"/>
      <c r="F44" s="162"/>
      <c r="G44" s="144"/>
      <c r="H44" s="135"/>
      <c r="I44" s="135"/>
    </row>
    <row r="45" spans="1:16" ht="21" x14ac:dyDescent="0.35">
      <c r="A45" s="162"/>
      <c r="B45" s="145" t="s">
        <v>190</v>
      </c>
      <c r="C45" s="136" t="s">
        <v>236</v>
      </c>
      <c r="D45" s="138">
        <f>'Прайс Дипломат'!F18</f>
        <v>5637</v>
      </c>
      <c r="E45" s="123"/>
      <c r="F45" s="162"/>
      <c r="G45" s="145" t="s">
        <v>192</v>
      </c>
      <c r="H45" s="136" t="s">
        <v>276</v>
      </c>
      <c r="I45" s="138"/>
    </row>
    <row r="46" spans="1:16" ht="21" x14ac:dyDescent="0.35">
      <c r="A46" s="162"/>
      <c r="B46" s="142"/>
      <c r="C46" s="127"/>
      <c r="D46" s="120"/>
      <c r="E46" s="119"/>
      <c r="F46" s="162"/>
      <c r="G46" s="142"/>
      <c r="H46" s="127"/>
      <c r="I46" s="120"/>
      <c r="M46" s="140"/>
    </row>
    <row r="47" spans="1:16" ht="21" x14ac:dyDescent="0.2">
      <c r="A47" s="163"/>
      <c r="B47" s="164"/>
      <c r="C47" s="164"/>
      <c r="D47" s="165"/>
      <c r="E47" s="119"/>
      <c r="F47" s="163"/>
      <c r="G47" s="164"/>
      <c r="H47" s="164"/>
      <c r="I47" s="165"/>
    </row>
    <row r="48" spans="1:16" ht="21" x14ac:dyDescent="0.35">
      <c r="A48" s="168" t="s">
        <v>240</v>
      </c>
      <c r="B48" s="169"/>
      <c r="C48" s="169"/>
      <c r="D48" s="169"/>
      <c r="E48" s="109"/>
      <c r="F48" s="168" t="s">
        <v>237</v>
      </c>
      <c r="G48" s="169"/>
      <c r="H48" s="169"/>
      <c r="I48" s="169"/>
    </row>
    <row r="49" spans="1:13" ht="21" x14ac:dyDescent="0.2">
      <c r="A49" s="162"/>
      <c r="B49" s="141"/>
      <c r="C49" s="112"/>
      <c r="D49" s="112"/>
      <c r="E49" s="119"/>
      <c r="F49" s="162"/>
      <c r="G49" s="141"/>
      <c r="H49" s="112"/>
      <c r="I49" s="112"/>
    </row>
    <row r="50" spans="1:13" ht="21" x14ac:dyDescent="0.2">
      <c r="A50" s="162"/>
      <c r="B50" s="144"/>
      <c r="C50" s="135"/>
      <c r="D50" s="135"/>
      <c r="E50" s="119"/>
      <c r="F50" s="162"/>
      <c r="G50" s="144"/>
      <c r="H50" s="135"/>
      <c r="I50" s="135"/>
      <c r="M50" s="140"/>
    </row>
    <row r="51" spans="1:13" ht="21" x14ac:dyDescent="0.35">
      <c r="A51" s="162"/>
      <c r="B51" s="145" t="s">
        <v>193</v>
      </c>
      <c r="C51" s="136" t="s">
        <v>239</v>
      </c>
      <c r="D51" s="138"/>
      <c r="E51" s="123"/>
      <c r="F51" s="162"/>
      <c r="G51" s="145" t="s">
        <v>26</v>
      </c>
      <c r="H51" s="136" t="s">
        <v>238</v>
      </c>
      <c r="I51" s="138">
        <f>'Прайс Дипломат'!F16</f>
        <v>3151</v>
      </c>
    </row>
    <row r="52" spans="1:13" ht="21" x14ac:dyDescent="0.35">
      <c r="A52" s="162"/>
      <c r="B52" s="142"/>
      <c r="C52" s="127"/>
      <c r="D52" s="120"/>
      <c r="E52" s="119"/>
      <c r="F52" s="162"/>
      <c r="G52" s="142"/>
      <c r="H52" s="127"/>
      <c r="I52" s="120"/>
    </row>
    <row r="53" spans="1:13" ht="21" x14ac:dyDescent="0.2">
      <c r="A53" s="163"/>
      <c r="B53" s="164"/>
      <c r="C53" s="164"/>
      <c r="D53" s="165"/>
      <c r="E53" s="119"/>
      <c r="F53" s="163"/>
      <c r="G53" s="164"/>
      <c r="H53" s="164"/>
      <c r="I53" s="165"/>
    </row>
    <row r="54" spans="1:13" ht="21" x14ac:dyDescent="0.35">
      <c r="A54" s="168" t="s">
        <v>249</v>
      </c>
      <c r="B54" s="169"/>
      <c r="C54" s="169"/>
      <c r="D54" s="169"/>
      <c r="E54" s="109"/>
      <c r="F54" s="168" t="s">
        <v>251</v>
      </c>
      <c r="G54" s="169"/>
      <c r="H54" s="169"/>
      <c r="I54" s="169"/>
    </row>
    <row r="55" spans="1:13" ht="21" x14ac:dyDescent="0.2">
      <c r="A55" s="162"/>
      <c r="B55" s="141"/>
      <c r="C55" s="112"/>
      <c r="D55" s="112"/>
      <c r="E55" s="119"/>
      <c r="F55" s="162"/>
      <c r="G55" s="141"/>
      <c r="H55" s="112"/>
      <c r="I55" s="112"/>
    </row>
    <row r="56" spans="1:13" ht="21" x14ac:dyDescent="0.2">
      <c r="A56" s="162"/>
      <c r="B56" s="144"/>
      <c r="C56" s="135"/>
      <c r="D56" s="135"/>
      <c r="E56" s="119"/>
      <c r="F56" s="162"/>
      <c r="G56" s="144"/>
      <c r="H56" s="135"/>
      <c r="I56" s="135"/>
    </row>
    <row r="57" spans="1:13" ht="21" x14ac:dyDescent="0.35">
      <c r="A57" s="162"/>
      <c r="B57" s="145" t="s">
        <v>4</v>
      </c>
      <c r="C57" s="136" t="s">
        <v>250</v>
      </c>
      <c r="D57" s="138">
        <f>'Прайс Дипломат'!F22</f>
        <v>11969</v>
      </c>
      <c r="E57" s="123"/>
      <c r="F57" s="162"/>
      <c r="G57" s="145" t="s">
        <v>5</v>
      </c>
      <c r="H57" s="136" t="s">
        <v>252</v>
      </c>
      <c r="I57" s="138">
        <f>'Прайс Дипломат'!F23</f>
        <v>8300</v>
      </c>
    </row>
    <row r="58" spans="1:13" ht="21" x14ac:dyDescent="0.35">
      <c r="A58" s="162"/>
      <c r="B58" s="142"/>
      <c r="C58" s="127"/>
      <c r="D58" s="120"/>
      <c r="E58" s="119"/>
      <c r="F58" s="162"/>
      <c r="G58" s="142"/>
      <c r="H58" s="127"/>
      <c r="I58" s="120"/>
    </row>
    <row r="59" spans="1:13" ht="21" x14ac:dyDescent="0.2">
      <c r="A59" s="163"/>
      <c r="B59" s="164"/>
      <c r="C59" s="164"/>
      <c r="D59" s="165"/>
      <c r="E59" s="119"/>
      <c r="F59" s="163"/>
      <c r="G59" s="164"/>
      <c r="H59" s="164"/>
      <c r="I59" s="165"/>
    </row>
    <row r="60" spans="1:13" ht="21" x14ac:dyDescent="0.35">
      <c r="A60" s="168" t="s">
        <v>247</v>
      </c>
      <c r="B60" s="169"/>
      <c r="C60" s="169"/>
      <c r="D60" s="169"/>
    </row>
    <row r="61" spans="1:13" ht="21" x14ac:dyDescent="0.2">
      <c r="A61" s="162"/>
      <c r="B61" s="141"/>
      <c r="C61" s="112"/>
      <c r="D61" s="112"/>
    </row>
    <row r="62" spans="1:13" x14ac:dyDescent="0.2">
      <c r="A62" s="162"/>
      <c r="B62" s="144"/>
      <c r="C62" s="135"/>
      <c r="D62" s="135"/>
    </row>
    <row r="63" spans="1:13" ht="21" x14ac:dyDescent="0.35">
      <c r="A63" s="162"/>
      <c r="B63" s="145" t="s">
        <v>6</v>
      </c>
      <c r="C63" s="136" t="s">
        <v>248</v>
      </c>
      <c r="D63" s="138">
        <f>'Прайс Дипломат'!F24</f>
        <v>746</v>
      </c>
    </row>
    <row r="64" spans="1:13" ht="21" x14ac:dyDescent="0.35">
      <c r="A64" s="162"/>
      <c r="B64" s="142"/>
      <c r="C64" s="127"/>
      <c r="D64" s="120"/>
    </row>
    <row r="65" spans="1:9" ht="18.75" x14ac:dyDescent="0.2">
      <c r="A65" s="163"/>
      <c r="B65" s="164"/>
      <c r="C65" s="164"/>
      <c r="D65" s="165"/>
    </row>
    <row r="70" spans="1:9" x14ac:dyDescent="0.2">
      <c r="A70" s="166" t="s">
        <v>224</v>
      </c>
      <c r="B70" s="166"/>
      <c r="C70" s="166"/>
      <c r="D70" s="166"/>
    </row>
    <row r="71" spans="1:9" ht="18.75" x14ac:dyDescent="0.2">
      <c r="A71" s="166"/>
      <c r="B71" s="166"/>
      <c r="C71" s="166"/>
      <c r="D71" s="166"/>
      <c r="H71" s="167" t="s">
        <v>274</v>
      </c>
      <c r="I71" s="167"/>
    </row>
  </sheetData>
  <mergeCells count="47">
    <mergeCell ref="A18:D18"/>
    <mergeCell ref="F18:I18"/>
    <mergeCell ref="E2:I2"/>
    <mergeCell ref="F3:I3"/>
    <mergeCell ref="H4:I4"/>
    <mergeCell ref="H5:I5"/>
    <mergeCell ref="H6:I6"/>
    <mergeCell ref="A36:D36"/>
    <mergeCell ref="F36:I36"/>
    <mergeCell ref="A19:A23"/>
    <mergeCell ref="F19:F23"/>
    <mergeCell ref="A24:D24"/>
    <mergeCell ref="F24:I24"/>
    <mergeCell ref="A25:A29"/>
    <mergeCell ref="F25:F29"/>
    <mergeCell ref="A30:D30"/>
    <mergeCell ref="F30:I30"/>
    <mergeCell ref="A31:A35"/>
    <mergeCell ref="F31:F35"/>
    <mergeCell ref="B35:D35"/>
    <mergeCell ref="A37:A41"/>
    <mergeCell ref="F37:F41"/>
    <mergeCell ref="B41:D41"/>
    <mergeCell ref="G41:I41"/>
    <mergeCell ref="A42:D42"/>
    <mergeCell ref="F42:I42"/>
    <mergeCell ref="A43:A47"/>
    <mergeCell ref="F43:F47"/>
    <mergeCell ref="B47:D47"/>
    <mergeCell ref="G47:I47"/>
    <mergeCell ref="A48:D48"/>
    <mergeCell ref="F48:I48"/>
    <mergeCell ref="A49:A53"/>
    <mergeCell ref="F49:F53"/>
    <mergeCell ref="B53:D53"/>
    <mergeCell ref="G53:I53"/>
    <mergeCell ref="A54:D54"/>
    <mergeCell ref="F54:I54"/>
    <mergeCell ref="A55:A59"/>
    <mergeCell ref="F55:F59"/>
    <mergeCell ref="B59:D59"/>
    <mergeCell ref="G59:I59"/>
    <mergeCell ref="A70:D71"/>
    <mergeCell ref="H71:I71"/>
    <mergeCell ref="A60:D60"/>
    <mergeCell ref="A61:A65"/>
    <mergeCell ref="B65:D65"/>
  </mergeCells>
  <hyperlinks>
    <hyperlink ref="H4" r:id="rId1"/>
    <hyperlink ref="H5" r:id="rId2"/>
  </hyperlinks>
  <pageMargins left="0.51181102362204722" right="0" top="0.39370078740157483" bottom="0" header="0" footer="0"/>
  <pageSetup paperSize="9" scale="56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zoomScaleNormal="100" workbookViewId="0">
      <selection activeCell="H5" sqref="H5:I5"/>
    </sheetView>
  </sheetViews>
  <sheetFormatPr defaultRowHeight="12.75" x14ac:dyDescent="0.2"/>
  <cols>
    <col min="1" max="1" width="29.42578125" customWidth="1"/>
    <col min="2" max="2" width="15.140625" bestFit="1" customWidth="1"/>
    <col min="3" max="3" width="24.5703125" customWidth="1"/>
    <col min="4" max="4" width="12.5703125" bestFit="1" customWidth="1"/>
    <col min="5" max="5" width="2.140625" customWidth="1"/>
    <col min="6" max="6" width="28.85546875" customWidth="1"/>
    <col min="7" max="7" width="15.140625" customWidth="1"/>
    <col min="8" max="8" width="24.5703125" customWidth="1"/>
    <col min="9" max="9" width="12.42578125" bestFit="1" customWidth="1"/>
  </cols>
  <sheetData>
    <row r="1" spans="1:10" ht="66" customHeight="1" x14ac:dyDescent="0.2">
      <c r="A1" s="28"/>
      <c r="B1" s="28"/>
      <c r="C1" s="28"/>
      <c r="D1" s="28"/>
      <c r="E1" s="28"/>
      <c r="F1" s="28"/>
      <c r="G1" s="28"/>
      <c r="H1" s="28"/>
      <c r="I1" s="28"/>
    </row>
    <row r="2" spans="1:10" ht="19.5" customHeight="1" x14ac:dyDescent="0.25">
      <c r="A2" s="28"/>
      <c r="B2" s="28"/>
      <c r="C2" s="28"/>
      <c r="D2" s="28"/>
      <c r="E2" s="157" t="s">
        <v>282</v>
      </c>
      <c r="F2" s="157"/>
      <c r="G2" s="157"/>
      <c r="H2" s="157"/>
      <c r="I2" s="157"/>
    </row>
    <row r="3" spans="1:10" ht="18" x14ac:dyDescent="0.25">
      <c r="A3" s="28"/>
      <c r="B3" s="28"/>
      <c r="C3" s="28"/>
      <c r="D3" s="28"/>
      <c r="E3" s="28"/>
      <c r="F3" s="159" t="s">
        <v>283</v>
      </c>
      <c r="G3" s="159"/>
      <c r="H3" s="159"/>
      <c r="I3" s="159"/>
    </row>
    <row r="4" spans="1:10" ht="21" x14ac:dyDescent="0.35">
      <c r="A4" s="28"/>
      <c r="B4" s="28"/>
      <c r="C4" s="28"/>
      <c r="D4" s="28"/>
      <c r="E4" s="28"/>
      <c r="F4" s="28"/>
      <c r="G4" s="28"/>
      <c r="H4" s="186" t="s">
        <v>284</v>
      </c>
      <c r="I4" s="161"/>
    </row>
    <row r="5" spans="1:10" ht="18.75" x14ac:dyDescent="0.3">
      <c r="A5" s="28"/>
      <c r="B5" s="28"/>
      <c r="C5" s="28"/>
      <c r="D5" s="28"/>
      <c r="E5" s="28"/>
      <c r="F5" s="28"/>
      <c r="G5" s="28"/>
      <c r="H5" s="186" t="s">
        <v>285</v>
      </c>
      <c r="I5" s="160"/>
      <c r="J5" s="88"/>
    </row>
    <row r="6" spans="1:10" ht="25.5" x14ac:dyDescent="0.35">
      <c r="A6" s="89" t="s">
        <v>228</v>
      </c>
      <c r="B6" s="90"/>
      <c r="C6" s="28"/>
      <c r="D6" s="28"/>
      <c r="E6" s="28"/>
      <c r="F6" s="28"/>
      <c r="G6" s="28"/>
      <c r="H6" s="160"/>
      <c r="I6" s="160"/>
    </row>
    <row r="7" spans="1:10" ht="15.95" customHeight="1" x14ac:dyDescent="0.3">
      <c r="A7" s="91" t="s">
        <v>218</v>
      </c>
      <c r="B7" s="28"/>
      <c r="C7" s="28"/>
      <c r="D7" s="28"/>
      <c r="E7" s="28"/>
      <c r="F7" s="28"/>
      <c r="G7" s="28"/>
      <c r="H7" s="87"/>
      <c r="I7" s="92"/>
    </row>
    <row r="8" spans="1:10" ht="15.95" customHeight="1" x14ac:dyDescent="0.3">
      <c r="A8" s="93" t="s">
        <v>241</v>
      </c>
      <c r="B8" s="93"/>
      <c r="C8" s="93"/>
      <c r="E8" s="93"/>
      <c r="F8" s="93"/>
      <c r="G8" s="87"/>
      <c r="I8" s="92"/>
    </row>
    <row r="9" spans="1:10" ht="15.95" customHeight="1" x14ac:dyDescent="0.3">
      <c r="A9" s="91" t="s">
        <v>242</v>
      </c>
      <c r="B9" s="28"/>
      <c r="C9" s="28"/>
      <c r="D9" s="28"/>
      <c r="E9" s="28"/>
      <c r="F9" s="28"/>
      <c r="G9" s="28"/>
      <c r="H9" s="87"/>
      <c r="I9" s="92"/>
    </row>
    <row r="10" spans="1:10" ht="15.95" customHeight="1" x14ac:dyDescent="0.3">
      <c r="A10" s="91" t="s">
        <v>243</v>
      </c>
      <c r="B10" s="28"/>
      <c r="C10" s="28"/>
      <c r="D10" s="28"/>
      <c r="E10" s="28"/>
      <c r="F10" s="28"/>
      <c r="G10" s="28"/>
      <c r="H10" s="87"/>
      <c r="I10" s="92"/>
    </row>
    <row r="11" spans="1:10" ht="15.95" customHeight="1" x14ac:dyDescent="0.3">
      <c r="A11" s="91" t="s">
        <v>244</v>
      </c>
      <c r="B11" s="28"/>
      <c r="C11" s="28"/>
      <c r="D11" s="28"/>
      <c r="E11" s="28"/>
      <c r="F11" s="28"/>
      <c r="G11" s="28"/>
      <c r="H11" s="87"/>
      <c r="I11" s="92"/>
    </row>
    <row r="12" spans="1:10" ht="15.95" customHeight="1" x14ac:dyDescent="0.3">
      <c r="A12" s="91" t="s">
        <v>245</v>
      </c>
      <c r="B12" s="28"/>
      <c r="C12" s="28"/>
      <c r="D12" s="28"/>
      <c r="E12" s="28"/>
      <c r="F12" s="28"/>
      <c r="G12" s="28"/>
      <c r="H12" s="87"/>
      <c r="I12" s="92"/>
    </row>
    <row r="13" spans="1:10" ht="15.95" customHeight="1" x14ac:dyDescent="0.3">
      <c r="A13" s="91"/>
      <c r="B13" s="28"/>
      <c r="C13" s="28"/>
      <c r="D13" s="28"/>
      <c r="E13" s="28"/>
      <c r="F13" s="28"/>
      <c r="G13" s="28"/>
      <c r="H13" s="87"/>
      <c r="I13" s="92"/>
    </row>
    <row r="14" spans="1:10" s="99" customFormat="1" ht="23.25" x14ac:dyDescent="0.3">
      <c r="A14" s="94" t="s">
        <v>219</v>
      </c>
      <c r="B14" s="95">
        <f>наценка</f>
        <v>0</v>
      </c>
      <c r="C14" s="96"/>
      <c r="D14" s="96"/>
      <c r="E14" s="96"/>
      <c r="F14" s="96"/>
      <c r="G14" s="97" t="s">
        <v>281</v>
      </c>
      <c r="H14" s="97"/>
      <c r="I14" s="98"/>
    </row>
    <row r="15" spans="1:10" s="99" customFormat="1" ht="11.1" customHeight="1" thickBot="1" x14ac:dyDescent="0.35">
      <c r="A15" s="100"/>
      <c r="B15" s="95"/>
      <c r="C15" s="96"/>
      <c r="D15" s="96"/>
      <c r="E15" s="96"/>
      <c r="F15" s="96"/>
      <c r="G15" s="97"/>
      <c r="H15" s="97"/>
      <c r="I15" s="98"/>
    </row>
    <row r="16" spans="1:10" ht="21.75" thickBot="1" x14ac:dyDescent="0.4">
      <c r="A16" s="101" t="s">
        <v>220</v>
      </c>
      <c r="B16" s="102" t="s">
        <v>221</v>
      </c>
      <c r="C16" s="103" t="s">
        <v>222</v>
      </c>
      <c r="D16" s="102" t="s">
        <v>223</v>
      </c>
      <c r="E16" s="104"/>
      <c r="F16" s="102" t="s">
        <v>220</v>
      </c>
      <c r="G16" s="103" t="s">
        <v>221</v>
      </c>
      <c r="H16" s="102" t="s">
        <v>222</v>
      </c>
      <c r="I16" s="105" t="s">
        <v>223</v>
      </c>
    </row>
    <row r="17" spans="1:12" ht="6" customHeight="1" x14ac:dyDescent="0.35">
      <c r="A17" s="106"/>
      <c r="B17" s="106"/>
      <c r="C17" s="107"/>
      <c r="D17" s="108"/>
      <c r="E17" s="109"/>
      <c r="F17" s="106"/>
      <c r="G17" s="106"/>
      <c r="H17" s="107"/>
      <c r="I17" s="108"/>
    </row>
    <row r="18" spans="1:12" ht="21" x14ac:dyDescent="0.2">
      <c r="A18" s="176" t="s">
        <v>256</v>
      </c>
      <c r="B18" s="177"/>
      <c r="C18" s="177"/>
      <c r="D18" s="177"/>
      <c r="E18" s="110"/>
      <c r="F18" s="174" t="s">
        <v>256</v>
      </c>
      <c r="G18" s="175"/>
      <c r="H18" s="175"/>
      <c r="I18" s="175"/>
    </row>
    <row r="19" spans="1:12" ht="21" x14ac:dyDescent="0.35">
      <c r="A19" s="173"/>
      <c r="B19" s="124" t="s">
        <v>8</v>
      </c>
      <c r="C19" s="122" t="s">
        <v>254</v>
      </c>
      <c r="D19" s="111">
        <f>'Прайс Дипломат'!F29</f>
        <v>6567</v>
      </c>
      <c r="E19" s="112"/>
      <c r="F19" s="162"/>
      <c r="G19" s="124" t="s">
        <v>9</v>
      </c>
      <c r="H19" s="122" t="s">
        <v>254</v>
      </c>
      <c r="I19" s="111">
        <f>'Прайс Дипломат'!F30</f>
        <v>7445</v>
      </c>
    </row>
    <row r="20" spans="1:12" ht="21" x14ac:dyDescent="0.35">
      <c r="A20" s="162"/>
      <c r="B20" s="124" t="s">
        <v>24</v>
      </c>
      <c r="C20" s="147" t="s">
        <v>255</v>
      </c>
      <c r="D20" s="111">
        <f>'Прайс Дипломат'!F45</f>
        <v>718</v>
      </c>
      <c r="E20" s="112"/>
      <c r="F20" s="162"/>
      <c r="G20" s="124" t="s">
        <v>24</v>
      </c>
      <c r="H20" s="147" t="s">
        <v>255</v>
      </c>
      <c r="I20" s="111">
        <f>'Прайс Дипломат'!F45</f>
        <v>718</v>
      </c>
      <c r="L20" s="140"/>
    </row>
    <row r="21" spans="1:12" ht="21" x14ac:dyDescent="0.35">
      <c r="A21" s="162"/>
      <c r="B21" s="142"/>
      <c r="C21" s="148" t="s">
        <v>62</v>
      </c>
      <c r="D21" s="150">
        <f>SUM(D19:D20)</f>
        <v>7285</v>
      </c>
      <c r="E21" s="114"/>
      <c r="F21" s="162"/>
      <c r="G21" s="142"/>
      <c r="H21" s="148" t="s">
        <v>62</v>
      </c>
      <c r="I21" s="150">
        <f>SUM(I19:I20)</f>
        <v>8163</v>
      </c>
    </row>
    <row r="22" spans="1:12" ht="21" x14ac:dyDescent="0.35">
      <c r="A22" s="162"/>
      <c r="B22" s="124" t="s">
        <v>11</v>
      </c>
      <c r="C22" s="122" t="s">
        <v>257</v>
      </c>
      <c r="D22" s="111">
        <f>'Прайс Дипломат'!F26</f>
        <v>5687</v>
      </c>
      <c r="E22" s="112"/>
      <c r="F22" s="162"/>
      <c r="G22" s="124" t="s">
        <v>13</v>
      </c>
      <c r="H22" s="122" t="s">
        <v>257</v>
      </c>
      <c r="I22" s="111">
        <f>'Прайс Дипломат'!F27</f>
        <v>6290</v>
      </c>
    </row>
    <row r="23" spans="1:12" ht="21" x14ac:dyDescent="0.35">
      <c r="A23" s="162"/>
      <c r="B23" s="124" t="s">
        <v>24</v>
      </c>
      <c r="C23" s="147" t="s">
        <v>255</v>
      </c>
      <c r="D23" s="111">
        <f>'Прайс Дипломат'!F45</f>
        <v>718</v>
      </c>
      <c r="E23" s="112"/>
      <c r="F23" s="162"/>
      <c r="G23" s="124" t="s">
        <v>24</v>
      </c>
      <c r="H23" s="147" t="s">
        <v>255</v>
      </c>
      <c r="I23" s="111">
        <f>'Прайс Дипломат'!F45</f>
        <v>718</v>
      </c>
    </row>
    <row r="24" spans="1:12" ht="21" x14ac:dyDescent="0.35">
      <c r="A24" s="162"/>
      <c r="B24" s="142"/>
      <c r="C24" s="148" t="s">
        <v>62</v>
      </c>
      <c r="D24" s="150">
        <f>SUM(D22:D23)</f>
        <v>6405</v>
      </c>
      <c r="E24" s="112"/>
      <c r="F24" s="162"/>
      <c r="G24" s="142"/>
      <c r="H24" s="148" t="s">
        <v>62</v>
      </c>
      <c r="I24" s="150">
        <f>SUM(I22:I23)</f>
        <v>7008</v>
      </c>
    </row>
    <row r="25" spans="1:12" ht="21" x14ac:dyDescent="0.35">
      <c r="A25" s="162"/>
      <c r="B25" s="124" t="s">
        <v>12</v>
      </c>
      <c r="C25" s="122" t="s">
        <v>258</v>
      </c>
      <c r="D25" s="111">
        <f>'Прайс Дипломат'!F31</f>
        <v>3867</v>
      </c>
      <c r="E25" s="112"/>
      <c r="F25" s="162"/>
      <c r="G25" s="124" t="s">
        <v>14</v>
      </c>
      <c r="H25" s="122" t="s">
        <v>258</v>
      </c>
      <c r="I25" s="111">
        <f>'Прайс Дипломат'!F32</f>
        <v>4214</v>
      </c>
    </row>
    <row r="26" spans="1:12" ht="21" x14ac:dyDescent="0.35">
      <c r="A26" s="162"/>
      <c r="B26" s="124" t="s">
        <v>24</v>
      </c>
      <c r="C26" s="147" t="s">
        <v>255</v>
      </c>
      <c r="D26" s="111">
        <f>'Прайс Дипломат'!F45</f>
        <v>718</v>
      </c>
      <c r="E26" s="112"/>
      <c r="F26" s="162"/>
      <c r="G26" s="124" t="s">
        <v>24</v>
      </c>
      <c r="H26" s="147" t="s">
        <v>255</v>
      </c>
      <c r="I26" s="111">
        <f>'Прайс Дипломат'!F45</f>
        <v>718</v>
      </c>
    </row>
    <row r="27" spans="1:12" ht="21" x14ac:dyDescent="0.35">
      <c r="A27" s="162"/>
      <c r="B27" s="142"/>
      <c r="C27" s="148" t="s">
        <v>62</v>
      </c>
      <c r="D27" s="150">
        <f>SUM(D25:D26)</f>
        <v>4585</v>
      </c>
      <c r="E27" s="112"/>
      <c r="F27" s="162"/>
      <c r="G27" s="142"/>
      <c r="H27" s="148" t="s">
        <v>62</v>
      </c>
      <c r="I27" s="150">
        <f>SUM(I25:I26)</f>
        <v>4932</v>
      </c>
    </row>
    <row r="28" spans="1:12" ht="21" x14ac:dyDescent="0.35">
      <c r="A28" s="170" t="s">
        <v>253</v>
      </c>
      <c r="B28" s="171"/>
      <c r="C28" s="171"/>
      <c r="D28" s="172"/>
      <c r="E28" s="116"/>
      <c r="F28" s="174" t="s">
        <v>259</v>
      </c>
      <c r="G28" s="175"/>
      <c r="H28" s="175"/>
      <c r="I28" s="175"/>
    </row>
    <row r="29" spans="1:12" ht="21" x14ac:dyDescent="0.2">
      <c r="A29" s="162"/>
      <c r="B29" s="141"/>
      <c r="C29" s="117"/>
      <c r="D29" s="118"/>
      <c r="E29" s="119"/>
      <c r="F29" s="162"/>
      <c r="G29" s="141"/>
      <c r="H29" s="117"/>
      <c r="I29" s="118"/>
    </row>
    <row r="30" spans="1:12" ht="21" x14ac:dyDescent="0.35">
      <c r="A30" s="162"/>
      <c r="B30" s="124" t="s">
        <v>7</v>
      </c>
      <c r="C30" s="122" t="s">
        <v>254</v>
      </c>
      <c r="D30" s="111">
        <f>'Прайс Дипломат'!F28</f>
        <v>8628</v>
      </c>
      <c r="E30" s="119"/>
      <c r="F30" s="162"/>
      <c r="G30" s="124" t="s">
        <v>8</v>
      </c>
      <c r="H30" s="122" t="s">
        <v>254</v>
      </c>
      <c r="I30" s="111">
        <f>'Прайс Дипломат'!F29</f>
        <v>6567</v>
      </c>
    </row>
    <row r="31" spans="1:12" ht="21" x14ac:dyDescent="0.35">
      <c r="A31" s="162"/>
      <c r="B31" s="124" t="s">
        <v>24</v>
      </c>
      <c r="C31" s="147" t="s">
        <v>255</v>
      </c>
      <c r="D31" s="111">
        <f>'Прайс Дипломат'!F45</f>
        <v>718</v>
      </c>
      <c r="E31" s="123"/>
      <c r="F31" s="162"/>
      <c r="G31" s="124" t="s">
        <v>16</v>
      </c>
      <c r="H31" s="147" t="s">
        <v>260</v>
      </c>
      <c r="I31" s="111">
        <f>'Прайс Дипломат'!F34</f>
        <v>3057</v>
      </c>
    </row>
    <row r="32" spans="1:12" ht="21" x14ac:dyDescent="0.35">
      <c r="A32" s="162"/>
      <c r="B32" s="142"/>
      <c r="C32" s="148" t="s">
        <v>62</v>
      </c>
      <c r="D32" s="150">
        <f>SUM(D30:D31)</f>
        <v>9346</v>
      </c>
      <c r="E32" s="119"/>
      <c r="F32" s="162"/>
      <c r="G32" s="124" t="s">
        <v>24</v>
      </c>
      <c r="H32" s="147" t="s">
        <v>255</v>
      </c>
      <c r="I32" s="111">
        <f>'Прайс Дипломат'!F45</f>
        <v>718</v>
      </c>
    </row>
    <row r="33" spans="1:14" ht="21" x14ac:dyDescent="0.35">
      <c r="A33" s="163"/>
      <c r="B33" s="129"/>
      <c r="C33" s="130"/>
      <c r="D33" s="131"/>
      <c r="E33" s="119"/>
      <c r="F33" s="163"/>
      <c r="G33" s="143"/>
      <c r="H33" s="148" t="s">
        <v>62</v>
      </c>
      <c r="I33" s="150">
        <f>SUM(I30:I32)</f>
        <v>10342</v>
      </c>
      <c r="N33" s="140"/>
    </row>
    <row r="34" spans="1:14" ht="21" x14ac:dyDescent="0.35">
      <c r="A34" s="170" t="s">
        <v>261</v>
      </c>
      <c r="B34" s="171"/>
      <c r="C34" s="171"/>
      <c r="D34" s="171"/>
      <c r="E34" s="109"/>
      <c r="F34" s="170" t="s">
        <v>261</v>
      </c>
      <c r="G34" s="171"/>
      <c r="H34" s="171"/>
      <c r="I34" s="172"/>
      <c r="N34" s="140"/>
    </row>
    <row r="35" spans="1:14" ht="21" x14ac:dyDescent="0.35">
      <c r="A35" s="162"/>
      <c r="B35" s="141"/>
      <c r="C35" s="117"/>
      <c r="D35" s="118"/>
      <c r="E35" s="119"/>
      <c r="F35" s="162"/>
      <c r="G35" s="124" t="s">
        <v>8</v>
      </c>
      <c r="H35" s="122" t="s">
        <v>254</v>
      </c>
      <c r="I35" s="111">
        <f>'Прайс Дипломат'!F29</f>
        <v>6567</v>
      </c>
    </row>
    <row r="36" spans="1:14" ht="21" x14ac:dyDescent="0.35">
      <c r="A36" s="162"/>
      <c r="B36" s="124" t="s">
        <v>8</v>
      </c>
      <c r="C36" s="122" t="s">
        <v>254</v>
      </c>
      <c r="D36" s="111">
        <f>'Прайс Дипломат'!F29</f>
        <v>6567</v>
      </c>
      <c r="E36" s="119"/>
      <c r="F36" s="162"/>
      <c r="G36" s="124" t="s">
        <v>18</v>
      </c>
      <c r="H36" s="147" t="s">
        <v>260</v>
      </c>
      <c r="I36" s="111">
        <f>'Прайс Дипломат'!F36</f>
        <v>2067</v>
      </c>
    </row>
    <row r="37" spans="1:14" ht="21" x14ac:dyDescent="0.35">
      <c r="A37" s="162"/>
      <c r="B37" s="124" t="s">
        <v>18</v>
      </c>
      <c r="C37" s="147" t="s">
        <v>260</v>
      </c>
      <c r="D37" s="111">
        <f>'Прайс Дипломат'!F36</f>
        <v>2067</v>
      </c>
      <c r="E37" s="123"/>
      <c r="F37" s="162"/>
      <c r="G37" s="124" t="s">
        <v>17</v>
      </c>
      <c r="H37" s="147" t="s">
        <v>260</v>
      </c>
      <c r="I37" s="111">
        <f>'Прайс Дипломат'!F35</f>
        <v>2130</v>
      </c>
    </row>
    <row r="38" spans="1:14" ht="21" x14ac:dyDescent="0.35">
      <c r="A38" s="162"/>
      <c r="B38" s="124" t="s">
        <v>24</v>
      </c>
      <c r="C38" s="147" t="s">
        <v>255</v>
      </c>
      <c r="D38" s="111">
        <f>'Прайс Дипломат'!F45</f>
        <v>718</v>
      </c>
      <c r="E38" s="119"/>
      <c r="F38" s="162"/>
      <c r="G38" s="124" t="s">
        <v>24</v>
      </c>
      <c r="H38" s="147" t="s">
        <v>255</v>
      </c>
      <c r="I38" s="111">
        <f>'Прайс Дипломат'!F45</f>
        <v>718</v>
      </c>
    </row>
    <row r="39" spans="1:14" ht="21" x14ac:dyDescent="0.35">
      <c r="A39" s="162"/>
      <c r="B39" s="143"/>
      <c r="C39" s="148" t="s">
        <v>62</v>
      </c>
      <c r="D39" s="150">
        <f>SUM(D36:D38)</f>
        <v>9352</v>
      </c>
      <c r="E39" s="119"/>
      <c r="F39" s="163"/>
      <c r="G39" s="143"/>
      <c r="H39" s="148" t="s">
        <v>62</v>
      </c>
      <c r="I39" s="150">
        <f>SUM(I35:I38)</f>
        <v>11482</v>
      </c>
    </row>
    <row r="40" spans="1:14" ht="21" x14ac:dyDescent="0.35">
      <c r="A40" s="170" t="s">
        <v>261</v>
      </c>
      <c r="B40" s="171"/>
      <c r="C40" s="171"/>
      <c r="D40" s="171"/>
      <c r="E40" s="109"/>
      <c r="F40" s="170" t="s">
        <v>253</v>
      </c>
      <c r="G40" s="171"/>
      <c r="H40" s="171"/>
      <c r="I40" s="171"/>
    </row>
    <row r="41" spans="1:14" ht="21" x14ac:dyDescent="0.35">
      <c r="A41" s="162"/>
      <c r="B41" s="124" t="s">
        <v>8</v>
      </c>
      <c r="C41" s="122" t="s">
        <v>254</v>
      </c>
      <c r="D41" s="111">
        <f>'Прайс Дипломат'!F29</f>
        <v>6567</v>
      </c>
      <c r="E41" s="119"/>
      <c r="F41" s="162"/>
      <c r="G41" s="141"/>
      <c r="H41" s="117"/>
      <c r="I41" s="118"/>
    </row>
    <row r="42" spans="1:14" ht="21" x14ac:dyDescent="0.35">
      <c r="A42" s="162"/>
      <c r="B42" s="124" t="s">
        <v>18</v>
      </c>
      <c r="C42" s="147" t="s">
        <v>260</v>
      </c>
      <c r="D42" s="111">
        <f>'Прайс Дипломат'!F36</f>
        <v>2067</v>
      </c>
      <c r="E42" s="119"/>
      <c r="F42" s="162"/>
      <c r="G42" s="124" t="s">
        <v>10</v>
      </c>
      <c r="H42" s="122" t="s">
        <v>257</v>
      </c>
      <c r="I42" s="111">
        <f>'Прайс Дипломат'!F25</f>
        <v>7379</v>
      </c>
    </row>
    <row r="43" spans="1:14" ht="21" x14ac:dyDescent="0.35">
      <c r="A43" s="162"/>
      <c r="B43" s="124" t="s">
        <v>262</v>
      </c>
      <c r="C43" s="147" t="s">
        <v>263</v>
      </c>
      <c r="D43" s="111">
        <f>'Прайс Дипломат'!F38</f>
        <v>6828</v>
      </c>
      <c r="E43" s="123"/>
      <c r="F43" s="162"/>
      <c r="G43" s="124" t="s">
        <v>24</v>
      </c>
      <c r="H43" s="147" t="s">
        <v>255</v>
      </c>
      <c r="I43" s="111">
        <f>'Прайс Дипломат'!F45</f>
        <v>718</v>
      </c>
    </row>
    <row r="44" spans="1:14" ht="21" x14ac:dyDescent="0.35">
      <c r="A44" s="162"/>
      <c r="B44" s="124" t="s">
        <v>24</v>
      </c>
      <c r="C44" s="147" t="s">
        <v>255</v>
      </c>
      <c r="D44" s="111">
        <f>'Прайс Дипломат'!F45</f>
        <v>718</v>
      </c>
      <c r="E44" s="119"/>
      <c r="F44" s="162"/>
      <c r="G44" s="142"/>
      <c r="H44" s="148" t="s">
        <v>62</v>
      </c>
      <c r="I44" s="150">
        <f>SUM(I42:I43)</f>
        <v>8097</v>
      </c>
    </row>
    <row r="45" spans="1:14" ht="21" x14ac:dyDescent="0.35">
      <c r="A45" s="162"/>
      <c r="B45" s="143"/>
      <c r="C45" s="148" t="s">
        <v>62</v>
      </c>
      <c r="D45" s="150">
        <f>SUM(D41:D44)</f>
        <v>16180</v>
      </c>
      <c r="E45" s="119"/>
      <c r="F45" s="162"/>
      <c r="G45" s="164"/>
      <c r="H45" s="164"/>
      <c r="I45" s="165"/>
    </row>
    <row r="46" spans="1:14" ht="21" x14ac:dyDescent="0.35">
      <c r="A46" s="170" t="s">
        <v>261</v>
      </c>
      <c r="B46" s="171"/>
      <c r="C46" s="171"/>
      <c r="D46" s="171"/>
      <c r="E46" s="109"/>
      <c r="F46" s="170" t="s">
        <v>261</v>
      </c>
      <c r="G46" s="171"/>
      <c r="H46" s="171"/>
      <c r="I46" s="171"/>
    </row>
    <row r="47" spans="1:14" ht="21" x14ac:dyDescent="0.2">
      <c r="A47" s="162"/>
      <c r="B47" s="141"/>
      <c r="C47" s="117"/>
      <c r="D47" s="118"/>
      <c r="E47" s="119"/>
      <c r="F47" s="162"/>
      <c r="G47" s="141"/>
      <c r="H47" s="117"/>
      <c r="I47" s="118"/>
    </row>
    <row r="48" spans="1:14" ht="21" x14ac:dyDescent="0.35">
      <c r="A48" s="162"/>
      <c r="B48" s="124" t="s">
        <v>11</v>
      </c>
      <c r="C48" s="122" t="s">
        <v>257</v>
      </c>
      <c r="D48" s="111">
        <f>'Прайс Дипломат'!F26</f>
        <v>5687</v>
      </c>
      <c r="E48" s="119"/>
      <c r="F48" s="162"/>
      <c r="G48" s="124" t="s">
        <v>11</v>
      </c>
      <c r="H48" s="122" t="s">
        <v>257</v>
      </c>
      <c r="I48" s="111">
        <f>'Прайс Дипломат'!F26</f>
        <v>5687</v>
      </c>
    </row>
    <row r="49" spans="1:13" ht="21" x14ac:dyDescent="0.35">
      <c r="A49" s="162"/>
      <c r="B49" s="124" t="s">
        <v>15</v>
      </c>
      <c r="C49" s="147" t="s">
        <v>260</v>
      </c>
      <c r="D49" s="111">
        <f>'Прайс Дипломат'!F33</f>
        <v>2477</v>
      </c>
      <c r="E49" s="123"/>
      <c r="F49" s="162"/>
      <c r="G49" s="124" t="s">
        <v>264</v>
      </c>
      <c r="H49" s="147" t="s">
        <v>263</v>
      </c>
      <c r="I49" s="111">
        <f>'Прайс Дипломат'!F37</f>
        <v>7622</v>
      </c>
    </row>
    <row r="50" spans="1:13" ht="21" x14ac:dyDescent="0.35">
      <c r="A50" s="162"/>
      <c r="B50" s="124" t="s">
        <v>24</v>
      </c>
      <c r="C50" s="147" t="s">
        <v>255</v>
      </c>
      <c r="D50" s="111">
        <f>'Прайс Дипломат'!F45</f>
        <v>718</v>
      </c>
      <c r="E50" s="119"/>
      <c r="F50" s="162"/>
      <c r="G50" s="124" t="s">
        <v>24</v>
      </c>
      <c r="H50" s="147" t="s">
        <v>255</v>
      </c>
      <c r="I50" s="111">
        <f>'Прайс Дипломат'!F45</f>
        <v>718</v>
      </c>
      <c r="M50" s="140"/>
    </row>
    <row r="51" spans="1:13" ht="21" x14ac:dyDescent="0.35">
      <c r="A51" s="163"/>
      <c r="B51" s="143"/>
      <c r="C51" s="148" t="s">
        <v>62</v>
      </c>
      <c r="D51" s="150">
        <f>SUM(D48:D50)</f>
        <v>8882</v>
      </c>
      <c r="E51" s="119"/>
      <c r="F51" s="163"/>
      <c r="G51" s="143"/>
      <c r="H51" s="148" t="s">
        <v>62</v>
      </c>
      <c r="I51" s="150">
        <f>SUM(I48:I50)</f>
        <v>14027</v>
      </c>
    </row>
    <row r="52" spans="1:13" ht="21" x14ac:dyDescent="0.35">
      <c r="A52" s="168" t="s">
        <v>261</v>
      </c>
      <c r="B52" s="169"/>
      <c r="C52" s="169"/>
      <c r="D52" s="169"/>
      <c r="E52" s="109"/>
      <c r="F52" s="168" t="s">
        <v>261</v>
      </c>
      <c r="G52" s="169"/>
      <c r="H52" s="169"/>
      <c r="I52" s="169"/>
    </row>
    <row r="53" spans="1:13" ht="21" x14ac:dyDescent="0.2">
      <c r="A53" s="162"/>
      <c r="B53" s="141"/>
      <c r="C53" s="117"/>
      <c r="D53" s="118"/>
      <c r="E53" s="119"/>
      <c r="F53" s="162"/>
      <c r="G53" s="141"/>
      <c r="H53" s="117"/>
      <c r="I53" s="118"/>
    </row>
    <row r="54" spans="1:13" ht="21" x14ac:dyDescent="0.35">
      <c r="A54" s="162"/>
      <c r="B54" s="124" t="s">
        <v>12</v>
      </c>
      <c r="C54" s="122" t="s">
        <v>258</v>
      </c>
      <c r="D54" s="111">
        <f>'Прайс Дипломат'!F31</f>
        <v>3867</v>
      </c>
      <c r="E54" s="119"/>
      <c r="F54" s="162"/>
      <c r="G54" s="124" t="s">
        <v>12</v>
      </c>
      <c r="H54" s="122" t="s">
        <v>258</v>
      </c>
      <c r="I54" s="111">
        <f>'Прайс Дипломат'!F31</f>
        <v>3867</v>
      </c>
      <c r="M54" s="140"/>
    </row>
    <row r="55" spans="1:13" ht="21" x14ac:dyDescent="0.35">
      <c r="A55" s="162"/>
      <c r="B55" s="124" t="s">
        <v>18</v>
      </c>
      <c r="C55" s="147" t="s">
        <v>260</v>
      </c>
      <c r="D55" s="111">
        <f>'Прайс Дипломат'!F36</f>
        <v>2067</v>
      </c>
      <c r="E55" s="123"/>
      <c r="F55" s="162"/>
      <c r="G55" s="124" t="s">
        <v>265</v>
      </c>
      <c r="H55" s="147" t="s">
        <v>263</v>
      </c>
      <c r="I55" s="111">
        <f>'Прайс Дипломат'!F39</f>
        <v>5593</v>
      </c>
    </row>
    <row r="56" spans="1:13" ht="21" x14ac:dyDescent="0.35">
      <c r="A56" s="162"/>
      <c r="B56" s="124" t="s">
        <v>24</v>
      </c>
      <c r="C56" s="147" t="s">
        <v>255</v>
      </c>
      <c r="D56" s="111">
        <f>'Прайс Дипломат'!F45</f>
        <v>718</v>
      </c>
      <c r="E56" s="119"/>
      <c r="F56" s="162"/>
      <c r="G56" s="124" t="s">
        <v>24</v>
      </c>
      <c r="H56" s="147" t="s">
        <v>255</v>
      </c>
      <c r="I56" s="111">
        <f>'Прайс Дипломат'!F45</f>
        <v>718</v>
      </c>
    </row>
    <row r="57" spans="1:13" ht="21" x14ac:dyDescent="0.35">
      <c r="A57" s="163"/>
      <c r="B57" s="143"/>
      <c r="C57" s="148" t="s">
        <v>62</v>
      </c>
      <c r="D57" s="150">
        <f>SUM(D54:D56)</f>
        <v>6652</v>
      </c>
      <c r="E57" s="119"/>
      <c r="F57" s="163"/>
      <c r="G57" s="143"/>
      <c r="H57" s="148" t="s">
        <v>62</v>
      </c>
      <c r="I57" s="150">
        <f>SUM(I54:I56)</f>
        <v>10178</v>
      </c>
    </row>
    <row r="58" spans="1:13" ht="21" x14ac:dyDescent="0.35">
      <c r="A58" s="168" t="s">
        <v>255</v>
      </c>
      <c r="B58" s="169"/>
      <c r="C58" s="169"/>
      <c r="D58" s="169"/>
      <c r="E58" s="109"/>
      <c r="F58" s="168" t="s">
        <v>269</v>
      </c>
      <c r="G58" s="169"/>
      <c r="H58" s="169"/>
      <c r="I58" s="169"/>
    </row>
    <row r="59" spans="1:13" ht="21" x14ac:dyDescent="0.2">
      <c r="A59" s="162"/>
      <c r="B59" s="141"/>
      <c r="C59" s="117"/>
      <c r="D59" s="118"/>
      <c r="E59" s="119"/>
      <c r="F59" s="162"/>
      <c r="G59" s="141"/>
      <c r="H59" s="117"/>
      <c r="I59" s="118"/>
    </row>
    <row r="60" spans="1:13" ht="21" x14ac:dyDescent="0.35">
      <c r="A60" s="162"/>
      <c r="B60" s="124" t="s">
        <v>22</v>
      </c>
      <c r="C60" s="122" t="s">
        <v>266</v>
      </c>
      <c r="D60" s="150">
        <f>'Прайс Дипломат'!F43</f>
        <v>1884</v>
      </c>
      <c r="E60" s="119"/>
      <c r="F60" s="162"/>
      <c r="G60" s="124" t="s">
        <v>20</v>
      </c>
      <c r="H60" s="122" t="s">
        <v>271</v>
      </c>
      <c r="I60" s="150">
        <f>'Прайс Дипломат'!F41</f>
        <v>3538</v>
      </c>
    </row>
    <row r="61" spans="1:13" ht="21" x14ac:dyDescent="0.35">
      <c r="A61" s="162"/>
      <c r="B61" s="124" t="s">
        <v>23</v>
      </c>
      <c r="C61" s="122" t="s">
        <v>267</v>
      </c>
      <c r="D61" s="150">
        <f>'Прайс Дипломат'!F44</f>
        <v>1443</v>
      </c>
      <c r="E61" s="123"/>
      <c r="F61" s="162"/>
      <c r="G61" s="124" t="s">
        <v>19</v>
      </c>
      <c r="H61" s="122" t="s">
        <v>272</v>
      </c>
      <c r="I61" s="150">
        <f>'Прайс Дипломат'!F40</f>
        <v>2807</v>
      </c>
    </row>
    <row r="62" spans="1:13" ht="21" x14ac:dyDescent="0.35">
      <c r="A62" s="162"/>
      <c r="B62" s="124" t="s">
        <v>24</v>
      </c>
      <c r="C62" s="122" t="s">
        <v>268</v>
      </c>
      <c r="D62" s="150">
        <f>'Прайс Дипломат'!F45</f>
        <v>718</v>
      </c>
      <c r="E62" s="119"/>
      <c r="F62" s="162"/>
      <c r="G62" s="124" t="s">
        <v>21</v>
      </c>
      <c r="H62" s="122" t="s">
        <v>273</v>
      </c>
      <c r="I62" s="150">
        <f>'Прайс Дипломат'!F42</f>
        <v>1419</v>
      </c>
    </row>
    <row r="63" spans="1:13" ht="21" x14ac:dyDescent="0.2">
      <c r="A63" s="163"/>
      <c r="B63" s="164"/>
      <c r="C63" s="164"/>
      <c r="D63" s="165"/>
      <c r="E63" s="119"/>
      <c r="F63" s="163"/>
      <c r="G63" s="179" t="s">
        <v>270</v>
      </c>
      <c r="H63" s="179"/>
      <c r="I63" s="180"/>
    </row>
    <row r="64" spans="1:13" ht="21" x14ac:dyDescent="0.35">
      <c r="A64" s="168"/>
      <c r="B64" s="169"/>
      <c r="C64" s="169"/>
      <c r="D64" s="169"/>
      <c r="E64" s="109"/>
      <c r="F64" s="168"/>
      <c r="G64" s="169"/>
      <c r="H64" s="169"/>
      <c r="I64" s="169"/>
    </row>
    <row r="65" spans="1:10" ht="21" x14ac:dyDescent="0.2">
      <c r="A65" s="166" t="s">
        <v>224</v>
      </c>
      <c r="B65" s="166"/>
      <c r="C65" s="166"/>
      <c r="D65" s="166"/>
      <c r="E65" s="119"/>
      <c r="F65" s="181"/>
      <c r="G65" s="152"/>
      <c r="H65" s="119"/>
      <c r="I65" s="119"/>
      <c r="J65" s="140"/>
    </row>
    <row r="66" spans="1:10" ht="21" x14ac:dyDescent="0.2">
      <c r="A66" s="166"/>
      <c r="B66" s="166"/>
      <c r="C66" s="166"/>
      <c r="D66" s="166"/>
      <c r="E66" s="119"/>
      <c r="F66" s="181"/>
      <c r="G66" s="151"/>
      <c r="H66" s="167" t="s">
        <v>279</v>
      </c>
      <c r="I66" s="167"/>
      <c r="J66" s="140"/>
    </row>
    <row r="67" spans="1:10" ht="21" x14ac:dyDescent="0.35">
      <c r="A67" s="153"/>
      <c r="B67" s="153"/>
      <c r="C67" s="153"/>
      <c r="D67" s="153"/>
      <c r="E67" s="123"/>
      <c r="F67" s="181"/>
      <c r="G67" s="149"/>
      <c r="H67" s="132"/>
      <c r="I67" s="156"/>
      <c r="J67" s="140"/>
    </row>
    <row r="68" spans="1:10" ht="21" x14ac:dyDescent="0.35">
      <c r="A68" s="155"/>
      <c r="B68" s="149"/>
      <c r="C68" s="104"/>
      <c r="D68" s="156"/>
      <c r="E68" s="119"/>
      <c r="F68" s="181"/>
      <c r="G68" s="149"/>
      <c r="H68" s="104"/>
      <c r="I68" s="156"/>
      <c r="J68" s="140"/>
    </row>
    <row r="69" spans="1:10" ht="21" x14ac:dyDescent="0.2">
      <c r="A69" s="155"/>
      <c r="B69" s="178"/>
      <c r="C69" s="178"/>
      <c r="D69" s="178"/>
      <c r="E69" s="119"/>
      <c r="F69" s="181"/>
      <c r="G69" s="178"/>
      <c r="H69" s="178"/>
      <c r="I69" s="178"/>
      <c r="J69" s="140"/>
    </row>
    <row r="70" spans="1:10" x14ac:dyDescent="0.2">
      <c r="A70" s="140"/>
      <c r="D70" s="140"/>
      <c r="F70" s="140"/>
    </row>
    <row r="71" spans="1:10" ht="12.75" customHeight="1" x14ac:dyDescent="0.2">
      <c r="A71" s="154"/>
      <c r="B71" s="153"/>
      <c r="C71" s="153"/>
      <c r="D71" s="153"/>
    </row>
    <row r="72" spans="1:10" x14ac:dyDescent="0.2">
      <c r="A72" s="153"/>
      <c r="B72" s="153"/>
      <c r="C72" s="153"/>
      <c r="D72" s="153"/>
    </row>
  </sheetData>
  <mergeCells count="43">
    <mergeCell ref="A18:D18"/>
    <mergeCell ref="F18:I18"/>
    <mergeCell ref="A34:D34"/>
    <mergeCell ref="F34:I34"/>
    <mergeCell ref="A19:A27"/>
    <mergeCell ref="F19:F27"/>
    <mergeCell ref="A28:D28"/>
    <mergeCell ref="F28:I28"/>
    <mergeCell ref="A29:A33"/>
    <mergeCell ref="F29:F33"/>
    <mergeCell ref="E2:I2"/>
    <mergeCell ref="F3:I3"/>
    <mergeCell ref="H4:I4"/>
    <mergeCell ref="H5:I5"/>
    <mergeCell ref="H6:I6"/>
    <mergeCell ref="A35:A39"/>
    <mergeCell ref="F35:F39"/>
    <mergeCell ref="A40:D40"/>
    <mergeCell ref="F40:I40"/>
    <mergeCell ref="A41:A45"/>
    <mergeCell ref="F41:F45"/>
    <mergeCell ref="G45:I45"/>
    <mergeCell ref="A58:D58"/>
    <mergeCell ref="F58:I58"/>
    <mergeCell ref="A46:D46"/>
    <mergeCell ref="F46:I46"/>
    <mergeCell ref="H66:I66"/>
    <mergeCell ref="A47:A51"/>
    <mergeCell ref="F47:F51"/>
    <mergeCell ref="A52:D52"/>
    <mergeCell ref="F52:I52"/>
    <mergeCell ref="F65:F69"/>
    <mergeCell ref="A53:A57"/>
    <mergeCell ref="F53:F57"/>
    <mergeCell ref="B69:D69"/>
    <mergeCell ref="G69:I69"/>
    <mergeCell ref="A65:D66"/>
    <mergeCell ref="A59:A63"/>
    <mergeCell ref="F59:F63"/>
    <mergeCell ref="B63:D63"/>
    <mergeCell ref="G63:I63"/>
    <mergeCell ref="A64:D64"/>
    <mergeCell ref="F64:I64"/>
  </mergeCells>
  <hyperlinks>
    <hyperlink ref="H4" r:id="rId1"/>
    <hyperlink ref="H5" r:id="rId2"/>
  </hyperlinks>
  <pageMargins left="0.51181102362204722" right="0" top="0.39370078740157483" bottom="0" header="0" footer="0"/>
  <pageSetup paperSize="9" scale="57" orientation="portrait" r:id="rId3"/>
  <colBreaks count="1" manualBreakCount="1">
    <brk id="11" max="68" man="1"/>
  </colBreak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70"/>
  <sheetViews>
    <sheetView zoomScaleNormal="100" workbookViewId="0">
      <selection activeCell="E5" sqref="E5:F5"/>
    </sheetView>
  </sheetViews>
  <sheetFormatPr defaultRowHeight="12.75" x14ac:dyDescent="0.2"/>
  <cols>
    <col min="2" max="2" width="59.85546875" customWidth="1"/>
    <col min="3" max="3" width="13.140625" bestFit="1" customWidth="1"/>
    <col min="4" max="4" width="12.7109375" bestFit="1" customWidth="1"/>
    <col min="5" max="5" width="9" bestFit="1" customWidth="1"/>
    <col min="6" max="6" width="12.85546875" bestFit="1" customWidth="1"/>
  </cols>
  <sheetData>
    <row r="1" spans="1:14" ht="48.75" customHeight="1" x14ac:dyDescent="0.2"/>
    <row r="2" spans="1:14" ht="15.75" x14ac:dyDescent="0.25">
      <c r="B2" s="157" t="s">
        <v>282</v>
      </c>
      <c r="C2" s="157"/>
      <c r="D2" s="157"/>
      <c r="E2" s="157"/>
      <c r="F2" s="157"/>
      <c r="G2" s="38"/>
      <c r="H2" s="38"/>
      <c r="I2" s="38"/>
      <c r="J2" s="38"/>
      <c r="K2" s="38"/>
      <c r="L2" s="38"/>
      <c r="M2" s="38"/>
      <c r="N2" s="38"/>
    </row>
    <row r="3" spans="1:14" ht="15.75" x14ac:dyDescent="0.25">
      <c r="B3" s="157" t="s">
        <v>283</v>
      </c>
      <c r="C3" s="157"/>
      <c r="D3" s="157"/>
      <c r="E3" s="157"/>
      <c r="F3" s="157"/>
      <c r="G3" s="38"/>
      <c r="H3" s="38"/>
      <c r="I3" s="38"/>
      <c r="J3" s="38"/>
      <c r="K3" s="38"/>
      <c r="L3" s="38"/>
      <c r="M3" s="38"/>
      <c r="N3" s="38"/>
    </row>
    <row r="4" spans="1:14" ht="21" x14ac:dyDescent="0.35">
      <c r="D4" s="186" t="s">
        <v>284</v>
      </c>
      <c r="E4" s="161"/>
      <c r="F4" s="161"/>
      <c r="G4" s="31"/>
    </row>
    <row r="5" spans="1:14" ht="18.75" x14ac:dyDescent="0.3">
      <c r="E5" s="186" t="s">
        <v>285</v>
      </c>
      <c r="F5" s="160"/>
    </row>
    <row r="7" spans="1:14" ht="30" x14ac:dyDescent="0.2">
      <c r="A7" s="69" t="s">
        <v>126</v>
      </c>
      <c r="B7" s="70" t="s">
        <v>63</v>
      </c>
      <c r="C7" s="71" t="s">
        <v>64</v>
      </c>
      <c r="D7" s="71" t="s">
        <v>65</v>
      </c>
      <c r="E7" s="71" t="s">
        <v>66</v>
      </c>
      <c r="F7" s="72" t="s">
        <v>67</v>
      </c>
    </row>
    <row r="8" spans="1:14" x14ac:dyDescent="0.2">
      <c r="A8" s="73" t="s">
        <v>68</v>
      </c>
      <c r="B8" s="74" t="s">
        <v>36</v>
      </c>
      <c r="C8" s="9">
        <v>1</v>
      </c>
      <c r="D8" s="10" t="s">
        <v>68</v>
      </c>
      <c r="E8" s="9">
        <v>83</v>
      </c>
      <c r="F8" s="15">
        <v>0.16200000000000001</v>
      </c>
    </row>
    <row r="9" spans="1:14" ht="12.75" customHeight="1" x14ac:dyDescent="0.2">
      <c r="A9" s="73" t="s">
        <v>197</v>
      </c>
      <c r="B9" s="74" t="s">
        <v>183</v>
      </c>
      <c r="C9" s="9">
        <v>1</v>
      </c>
      <c r="D9" s="10" t="s">
        <v>197</v>
      </c>
      <c r="E9" s="9">
        <v>76.5</v>
      </c>
      <c r="F9" s="15">
        <v>0.14399999999999999</v>
      </c>
    </row>
    <row r="10" spans="1:14" ht="12.75" customHeight="1" x14ac:dyDescent="0.2">
      <c r="A10" s="73" t="s">
        <v>198</v>
      </c>
      <c r="B10" s="74" t="s">
        <v>36</v>
      </c>
      <c r="C10" s="9">
        <v>1</v>
      </c>
      <c r="D10" s="10" t="s">
        <v>198</v>
      </c>
      <c r="E10" s="9">
        <v>84</v>
      </c>
      <c r="F10" s="15">
        <v>0.16200000000000001</v>
      </c>
    </row>
    <row r="11" spans="1:14" ht="12.75" customHeight="1" x14ac:dyDescent="0.2">
      <c r="A11" s="73" t="s">
        <v>199</v>
      </c>
      <c r="B11" s="74" t="s">
        <v>183</v>
      </c>
      <c r="C11" s="9">
        <v>1</v>
      </c>
      <c r="D11" s="10" t="s">
        <v>199</v>
      </c>
      <c r="E11" s="9">
        <v>77.5</v>
      </c>
      <c r="F11" s="15">
        <v>0.14399999999999999</v>
      </c>
    </row>
    <row r="12" spans="1:14" ht="12.75" customHeight="1" x14ac:dyDescent="0.2">
      <c r="A12" s="73" t="s">
        <v>69</v>
      </c>
      <c r="B12" s="75" t="s">
        <v>215</v>
      </c>
      <c r="C12" s="9">
        <v>1</v>
      </c>
      <c r="D12" s="10" t="s">
        <v>69</v>
      </c>
      <c r="E12" s="9">
        <v>71</v>
      </c>
      <c r="F12" s="15">
        <v>0.13700000000000001</v>
      </c>
    </row>
    <row r="13" spans="1:14" ht="12.75" customHeight="1" x14ac:dyDescent="0.2">
      <c r="A13" s="73" t="s">
        <v>70</v>
      </c>
      <c r="B13" s="74" t="s">
        <v>186</v>
      </c>
      <c r="C13" s="9">
        <v>1</v>
      </c>
      <c r="D13" s="10" t="s">
        <v>70</v>
      </c>
      <c r="E13" s="9">
        <v>28.5</v>
      </c>
      <c r="F13" s="15">
        <v>6.2E-2</v>
      </c>
    </row>
    <row r="14" spans="1:14" x14ac:dyDescent="0.2">
      <c r="A14" s="73" t="s">
        <v>200</v>
      </c>
      <c r="B14" s="74" t="s">
        <v>186</v>
      </c>
      <c r="C14" s="9">
        <v>1</v>
      </c>
      <c r="D14" s="10" t="s">
        <v>200</v>
      </c>
      <c r="E14" s="9">
        <v>35</v>
      </c>
      <c r="F14" s="15">
        <v>6.2E-2</v>
      </c>
    </row>
    <row r="15" spans="1:14" x14ac:dyDescent="0.2">
      <c r="A15" s="73" t="s">
        <v>201</v>
      </c>
      <c r="B15" s="74" t="s">
        <v>189</v>
      </c>
      <c r="C15" s="9">
        <v>1</v>
      </c>
      <c r="D15" s="10" t="s">
        <v>201</v>
      </c>
      <c r="E15" s="9">
        <v>37</v>
      </c>
      <c r="F15" s="15">
        <v>0.06</v>
      </c>
    </row>
    <row r="16" spans="1:14" ht="12.75" customHeight="1" x14ac:dyDescent="0.2">
      <c r="A16" s="73" t="s">
        <v>71</v>
      </c>
      <c r="B16" s="74" t="s">
        <v>37</v>
      </c>
      <c r="C16" s="9">
        <v>1</v>
      </c>
      <c r="D16" s="10" t="s">
        <v>71</v>
      </c>
      <c r="E16" s="9">
        <v>24</v>
      </c>
      <c r="F16" s="15">
        <v>6.6000000000000003E-2</v>
      </c>
    </row>
    <row r="17" spans="1:21" x14ac:dyDescent="0.2">
      <c r="A17" s="73" t="s">
        <v>72</v>
      </c>
      <c r="B17" s="74" t="s">
        <v>212</v>
      </c>
      <c r="C17" s="9">
        <v>1</v>
      </c>
      <c r="D17" s="10" t="s">
        <v>72</v>
      </c>
      <c r="E17" s="9">
        <v>136</v>
      </c>
      <c r="F17" s="15">
        <v>0.3</v>
      </c>
    </row>
    <row r="18" spans="1:21" ht="12.75" customHeight="1" x14ac:dyDescent="0.2">
      <c r="A18" s="73" t="s">
        <v>202</v>
      </c>
      <c r="B18" s="74" t="s">
        <v>191</v>
      </c>
      <c r="C18" s="9">
        <v>1</v>
      </c>
      <c r="D18" s="10" t="s">
        <v>202</v>
      </c>
      <c r="E18" s="9">
        <v>65</v>
      </c>
      <c r="F18" s="15">
        <v>0.12</v>
      </c>
    </row>
    <row r="19" spans="1:21" x14ac:dyDescent="0.2">
      <c r="A19" s="73" t="s">
        <v>203</v>
      </c>
      <c r="B19" s="74" t="s">
        <v>191</v>
      </c>
      <c r="C19" s="9">
        <v>3</v>
      </c>
      <c r="D19" s="10"/>
      <c r="E19" s="9"/>
      <c r="F19" s="15"/>
    </row>
    <row r="20" spans="1:21" ht="12.75" customHeight="1" x14ac:dyDescent="0.25">
      <c r="A20" s="76"/>
      <c r="B20" s="77" t="s">
        <v>206</v>
      </c>
      <c r="C20" s="19"/>
      <c r="D20" s="20">
        <v>3035</v>
      </c>
      <c r="E20" s="11">
        <v>25</v>
      </c>
      <c r="F20" s="17">
        <v>4.4999999999999998E-2</v>
      </c>
      <c r="M20" s="157"/>
      <c r="N20" s="157"/>
      <c r="O20" s="157"/>
      <c r="P20" s="157"/>
      <c r="Q20" s="157"/>
      <c r="R20" s="157"/>
      <c r="S20" s="157"/>
      <c r="T20" s="157"/>
      <c r="U20" s="157"/>
    </row>
    <row r="21" spans="1:21" ht="12.75" customHeight="1" x14ac:dyDescent="0.25">
      <c r="A21" s="76"/>
      <c r="B21" s="77" t="s">
        <v>207</v>
      </c>
      <c r="C21" s="19"/>
      <c r="D21" s="21" t="s">
        <v>209</v>
      </c>
      <c r="E21" s="11">
        <v>5</v>
      </c>
      <c r="F21" s="17">
        <v>8.0000000000000002E-3</v>
      </c>
      <c r="M21" s="28"/>
      <c r="N21" s="28"/>
      <c r="O21" s="28"/>
      <c r="P21" s="32"/>
      <c r="Q21" s="28"/>
      <c r="R21" s="159"/>
      <c r="S21" s="159"/>
      <c r="T21" s="159"/>
      <c r="U21" s="159"/>
    </row>
    <row r="22" spans="1:21" ht="12.75" customHeight="1" x14ac:dyDescent="0.35">
      <c r="A22" s="76"/>
      <c r="B22" s="77" t="s">
        <v>208</v>
      </c>
      <c r="C22" s="19"/>
      <c r="D22" s="20" t="s">
        <v>209</v>
      </c>
      <c r="E22" s="11">
        <v>5</v>
      </c>
      <c r="F22" s="17">
        <v>8.0000000000000002E-3</v>
      </c>
      <c r="M22" s="28"/>
      <c r="N22" s="28"/>
      <c r="O22" s="28"/>
      <c r="P22" s="32"/>
      <c r="Q22" s="28"/>
      <c r="R22" s="28"/>
      <c r="S22" s="161"/>
      <c r="T22" s="161"/>
      <c r="U22" s="161"/>
    </row>
    <row r="23" spans="1:21" ht="12.75" customHeight="1" x14ac:dyDescent="0.3">
      <c r="A23" s="73" t="s">
        <v>204</v>
      </c>
      <c r="B23" s="74" t="s">
        <v>194</v>
      </c>
      <c r="C23" s="9">
        <v>2</v>
      </c>
      <c r="D23" s="10"/>
      <c r="E23" s="9"/>
      <c r="F23" s="15"/>
      <c r="M23" s="28"/>
      <c r="N23" s="28"/>
      <c r="O23" s="28"/>
      <c r="P23" s="32"/>
      <c r="Q23" s="28"/>
      <c r="R23" s="28"/>
      <c r="S23" s="28"/>
      <c r="T23" s="160"/>
      <c r="U23" s="160"/>
    </row>
    <row r="24" spans="1:21" ht="12.75" customHeight="1" x14ac:dyDescent="0.2">
      <c r="A24" s="76"/>
      <c r="B24" s="77" t="s">
        <v>206</v>
      </c>
      <c r="C24" s="19"/>
      <c r="D24" s="20">
        <v>3036</v>
      </c>
      <c r="E24" s="11">
        <v>15</v>
      </c>
      <c r="F24" s="17">
        <v>2.5999999999999999E-2</v>
      </c>
    </row>
    <row r="25" spans="1:21" ht="12.75" customHeight="1" x14ac:dyDescent="0.2">
      <c r="A25" s="76"/>
      <c r="B25" s="77" t="s">
        <v>207</v>
      </c>
      <c r="C25" s="19"/>
      <c r="D25" s="21" t="s">
        <v>210</v>
      </c>
      <c r="E25" s="11">
        <v>5</v>
      </c>
      <c r="F25" s="17">
        <v>8.0000000000000002E-3</v>
      </c>
    </row>
    <row r="26" spans="1:21" ht="12.75" customHeight="1" x14ac:dyDescent="0.2">
      <c r="A26" s="73" t="s">
        <v>205</v>
      </c>
      <c r="B26" s="74" t="s">
        <v>196</v>
      </c>
      <c r="C26" s="9">
        <v>2</v>
      </c>
      <c r="D26" s="10"/>
      <c r="E26" s="9"/>
      <c r="F26" s="15"/>
    </row>
    <row r="27" spans="1:21" ht="12.75" customHeight="1" x14ac:dyDescent="0.2">
      <c r="A27" s="76"/>
      <c r="B27" s="77" t="s">
        <v>206</v>
      </c>
      <c r="C27" s="19"/>
      <c r="D27" s="20">
        <v>3037</v>
      </c>
      <c r="E27" s="11">
        <v>15</v>
      </c>
      <c r="F27" s="17">
        <v>2.5999999999999999E-2</v>
      </c>
    </row>
    <row r="28" spans="1:21" x14ac:dyDescent="0.2">
      <c r="A28" s="76"/>
      <c r="B28" s="77" t="s">
        <v>207</v>
      </c>
      <c r="C28" s="19"/>
      <c r="D28" s="21" t="s">
        <v>211</v>
      </c>
      <c r="E28" s="11">
        <v>5</v>
      </c>
      <c r="F28" s="17">
        <v>8.0000000000000002E-3</v>
      </c>
    </row>
    <row r="29" spans="1:21" ht="12.75" customHeight="1" x14ac:dyDescent="0.2">
      <c r="A29" s="73" t="s">
        <v>73</v>
      </c>
      <c r="B29" s="78" t="s">
        <v>74</v>
      </c>
      <c r="C29" s="9">
        <v>1</v>
      </c>
      <c r="D29" s="10" t="s">
        <v>73</v>
      </c>
      <c r="E29" s="9">
        <v>72.5</v>
      </c>
      <c r="F29" s="15">
        <v>0.04</v>
      </c>
    </row>
    <row r="30" spans="1:21" ht="12.75" customHeight="1" x14ac:dyDescent="0.2">
      <c r="A30" s="73" t="s">
        <v>75</v>
      </c>
      <c r="B30" s="78" t="s">
        <v>76</v>
      </c>
      <c r="C30" s="9">
        <v>1</v>
      </c>
      <c r="D30" s="10" t="s">
        <v>75</v>
      </c>
      <c r="E30" s="9">
        <v>43.5</v>
      </c>
      <c r="F30" s="15">
        <v>0.02</v>
      </c>
    </row>
    <row r="31" spans="1:21" ht="12.75" customHeight="1" x14ac:dyDescent="0.2">
      <c r="A31" s="73" t="s">
        <v>77</v>
      </c>
      <c r="B31" s="78" t="s">
        <v>78</v>
      </c>
      <c r="C31" s="9">
        <v>1</v>
      </c>
      <c r="D31" s="10" t="s">
        <v>77</v>
      </c>
      <c r="E31" s="9">
        <v>7.5</v>
      </c>
      <c r="F31" s="15">
        <v>1.0999999999999999E-2</v>
      </c>
    </row>
    <row r="32" spans="1:21" ht="12.75" customHeight="1" x14ac:dyDescent="0.2">
      <c r="A32" s="73" t="s">
        <v>79</v>
      </c>
      <c r="B32" s="78" t="s">
        <v>80</v>
      </c>
      <c r="C32" s="9">
        <v>1</v>
      </c>
      <c r="D32" s="10" t="s">
        <v>79</v>
      </c>
      <c r="E32" s="9">
        <v>50.5</v>
      </c>
      <c r="F32" s="16">
        <v>8.5000000000000006E-2</v>
      </c>
    </row>
    <row r="33" spans="1:6" ht="12.75" customHeight="1" x14ac:dyDescent="0.2">
      <c r="A33" s="73" t="s">
        <v>81</v>
      </c>
      <c r="B33" s="78" t="s">
        <v>82</v>
      </c>
      <c r="C33" s="9">
        <v>1</v>
      </c>
      <c r="D33" s="10" t="s">
        <v>81</v>
      </c>
      <c r="E33" s="9">
        <v>41.5</v>
      </c>
      <c r="F33" s="16">
        <v>7.2999999999999995E-2</v>
      </c>
    </row>
    <row r="34" spans="1:6" ht="12.75" customHeight="1" x14ac:dyDescent="0.2">
      <c r="A34" s="73" t="s">
        <v>83</v>
      </c>
      <c r="B34" s="78" t="s">
        <v>82</v>
      </c>
      <c r="C34" s="9">
        <v>1</v>
      </c>
      <c r="D34" s="10" t="s">
        <v>83</v>
      </c>
      <c r="E34" s="9">
        <v>50.5</v>
      </c>
      <c r="F34" s="16">
        <v>8.2000000000000003E-2</v>
      </c>
    </row>
    <row r="35" spans="1:6" ht="12.75" customHeight="1" x14ac:dyDescent="0.2">
      <c r="A35" s="73" t="s">
        <v>84</v>
      </c>
      <c r="B35" s="78" t="s">
        <v>85</v>
      </c>
      <c r="C35" s="9">
        <v>1</v>
      </c>
      <c r="D35" s="10" t="s">
        <v>84</v>
      </c>
      <c r="E35" s="9">
        <v>66</v>
      </c>
      <c r="F35" s="16">
        <v>0.107</v>
      </c>
    </row>
    <row r="36" spans="1:6" ht="12.75" customHeight="1" x14ac:dyDescent="0.2">
      <c r="A36" s="73" t="s">
        <v>86</v>
      </c>
      <c r="B36" s="78" t="s">
        <v>87</v>
      </c>
      <c r="C36" s="9">
        <v>1</v>
      </c>
      <c r="D36" s="10" t="s">
        <v>86</v>
      </c>
      <c r="E36" s="9">
        <v>52.5</v>
      </c>
      <c r="F36" s="16">
        <v>8.8999999999999996E-2</v>
      </c>
    </row>
    <row r="37" spans="1:6" ht="12.75" customHeight="1" x14ac:dyDescent="0.2">
      <c r="A37" s="73" t="s">
        <v>88</v>
      </c>
      <c r="B37" s="78" t="s">
        <v>87</v>
      </c>
      <c r="C37" s="9">
        <v>1</v>
      </c>
      <c r="D37" s="10" t="s">
        <v>88</v>
      </c>
      <c r="E37" s="9">
        <v>63.5</v>
      </c>
      <c r="F37" s="16">
        <v>0.107</v>
      </c>
    </row>
    <row r="38" spans="1:6" ht="12.75" customHeight="1" x14ac:dyDescent="0.2">
      <c r="A38" s="73" t="s">
        <v>89</v>
      </c>
      <c r="B38" s="78" t="s">
        <v>90</v>
      </c>
      <c r="C38" s="9">
        <v>1</v>
      </c>
      <c r="D38" s="10" t="s">
        <v>89</v>
      </c>
      <c r="E38" s="9">
        <v>22.5</v>
      </c>
      <c r="F38" s="16">
        <v>3.6999999999999998E-2</v>
      </c>
    </row>
    <row r="39" spans="1:6" ht="12.75" customHeight="1" x14ac:dyDescent="0.2">
      <c r="A39" s="73" t="s">
        <v>91</v>
      </c>
      <c r="B39" s="78" t="s">
        <v>90</v>
      </c>
      <c r="C39" s="9">
        <v>1</v>
      </c>
      <c r="D39" s="10" t="s">
        <v>91</v>
      </c>
      <c r="E39" s="9">
        <v>26.5</v>
      </c>
      <c r="F39" s="16">
        <v>4.3999999999999997E-2</v>
      </c>
    </row>
    <row r="40" spans="1:6" ht="25.5" x14ac:dyDescent="0.2">
      <c r="A40" s="73" t="s">
        <v>92</v>
      </c>
      <c r="B40" s="78" t="s">
        <v>93</v>
      </c>
      <c r="C40" s="9">
        <v>2</v>
      </c>
      <c r="D40" s="10"/>
      <c r="E40" s="9">
        <v>32.5</v>
      </c>
      <c r="F40" s="15">
        <v>5.7000000000000002E-2</v>
      </c>
    </row>
    <row r="41" spans="1:6" ht="12.75" customHeight="1" x14ac:dyDescent="0.2">
      <c r="A41" s="76"/>
      <c r="B41" s="77" t="s">
        <v>94</v>
      </c>
      <c r="C41" s="19"/>
      <c r="D41" s="20">
        <v>3010</v>
      </c>
      <c r="E41" s="11">
        <v>32.200000000000003</v>
      </c>
      <c r="F41" s="17">
        <v>5.6000000000000001E-2</v>
      </c>
    </row>
    <row r="42" spans="1:6" ht="12.75" customHeight="1" x14ac:dyDescent="0.2">
      <c r="A42" s="76"/>
      <c r="B42" s="77" t="s">
        <v>95</v>
      </c>
      <c r="C42" s="19"/>
      <c r="D42" s="21" t="s">
        <v>96</v>
      </c>
      <c r="E42" s="11">
        <v>0.3</v>
      </c>
      <c r="F42" s="17">
        <v>1E-3</v>
      </c>
    </row>
    <row r="43" spans="1:6" ht="12.75" customHeight="1" x14ac:dyDescent="0.2">
      <c r="A43" s="73" t="s">
        <v>97</v>
      </c>
      <c r="B43" s="78" t="s">
        <v>98</v>
      </c>
      <c r="C43" s="9">
        <v>2</v>
      </c>
      <c r="D43" s="10"/>
      <c r="E43" s="9">
        <v>41</v>
      </c>
      <c r="F43" s="15">
        <v>7.0999999999999994E-2</v>
      </c>
    </row>
    <row r="44" spans="1:6" ht="12.75" customHeight="1" x14ac:dyDescent="0.2">
      <c r="A44" s="76"/>
      <c r="B44" s="77" t="s">
        <v>94</v>
      </c>
      <c r="C44" s="19"/>
      <c r="D44" s="20">
        <v>3020</v>
      </c>
      <c r="E44" s="11">
        <v>40.700000000000003</v>
      </c>
      <c r="F44" s="17">
        <v>7.0000000000000007E-2</v>
      </c>
    </row>
    <row r="45" spans="1:6" ht="12.75" customHeight="1" x14ac:dyDescent="0.2">
      <c r="A45" s="76"/>
      <c r="B45" s="77" t="s">
        <v>95</v>
      </c>
      <c r="C45" s="19"/>
      <c r="D45" s="21" t="s">
        <v>99</v>
      </c>
      <c r="E45" s="11">
        <v>0.3</v>
      </c>
      <c r="F45" s="17">
        <v>1E-3</v>
      </c>
    </row>
    <row r="46" spans="1:6" ht="12.75" customHeight="1" x14ac:dyDescent="0.2">
      <c r="A46" s="73" t="s">
        <v>100</v>
      </c>
      <c r="B46" s="78" t="s">
        <v>101</v>
      </c>
      <c r="C46" s="9">
        <v>2</v>
      </c>
      <c r="D46" s="10"/>
      <c r="E46" s="9">
        <v>17.5</v>
      </c>
      <c r="F46" s="15">
        <v>3.2000000000000001E-2</v>
      </c>
    </row>
    <row r="47" spans="1:6" x14ac:dyDescent="0.2">
      <c r="A47" s="76"/>
      <c r="B47" s="77" t="s">
        <v>94</v>
      </c>
      <c r="C47" s="19"/>
      <c r="D47" s="20">
        <v>3030</v>
      </c>
      <c r="E47" s="11">
        <v>17.2</v>
      </c>
      <c r="F47" s="17">
        <v>3.1E-2</v>
      </c>
    </row>
    <row r="48" spans="1:6" ht="12.75" customHeight="1" x14ac:dyDescent="0.2">
      <c r="A48" s="76"/>
      <c r="B48" s="77" t="s">
        <v>95</v>
      </c>
      <c r="C48" s="19"/>
      <c r="D48" s="21" t="s">
        <v>102</v>
      </c>
      <c r="E48" s="11">
        <v>0.3</v>
      </c>
      <c r="F48" s="17">
        <v>1E-3</v>
      </c>
    </row>
    <row r="49" spans="1:6" ht="12.75" customHeight="1" x14ac:dyDescent="0.2">
      <c r="A49" s="73" t="s">
        <v>103</v>
      </c>
      <c r="B49" s="78" t="s">
        <v>104</v>
      </c>
      <c r="C49" s="9">
        <v>2</v>
      </c>
      <c r="D49" s="10"/>
      <c r="E49" s="9">
        <v>25</v>
      </c>
      <c r="F49" s="15">
        <v>5.1999999999999998E-2</v>
      </c>
    </row>
    <row r="50" spans="1:6" ht="12.75" customHeight="1" x14ac:dyDescent="0.2">
      <c r="A50" s="76"/>
      <c r="B50" s="77" t="s">
        <v>105</v>
      </c>
      <c r="C50" s="19"/>
      <c r="D50" s="20">
        <v>3011</v>
      </c>
      <c r="E50" s="11">
        <v>24.7</v>
      </c>
      <c r="F50" s="17">
        <v>5.0999999999999997E-2</v>
      </c>
    </row>
    <row r="51" spans="1:6" ht="12.75" customHeight="1" x14ac:dyDescent="0.2">
      <c r="A51" s="76"/>
      <c r="B51" s="77" t="s">
        <v>95</v>
      </c>
      <c r="C51" s="19"/>
      <c r="D51" s="21" t="s">
        <v>106</v>
      </c>
      <c r="E51" s="11">
        <v>0.3</v>
      </c>
      <c r="F51" s="17">
        <v>1E-3</v>
      </c>
    </row>
    <row r="52" spans="1:6" ht="12.75" customHeight="1" x14ac:dyDescent="0.2">
      <c r="A52" s="73" t="s">
        <v>107</v>
      </c>
      <c r="B52" s="78" t="s">
        <v>108</v>
      </c>
      <c r="C52" s="9">
        <v>2</v>
      </c>
      <c r="D52" s="10"/>
      <c r="E52" s="9">
        <v>16.5</v>
      </c>
      <c r="F52" s="15">
        <v>3.5999999999999997E-2</v>
      </c>
    </row>
    <row r="53" spans="1:6" ht="12.75" customHeight="1" x14ac:dyDescent="0.2">
      <c r="A53" s="76"/>
      <c r="B53" s="77" t="s">
        <v>105</v>
      </c>
      <c r="C53" s="19"/>
      <c r="D53" s="20">
        <v>3012</v>
      </c>
      <c r="E53" s="11">
        <v>16.2</v>
      </c>
      <c r="F53" s="17">
        <v>3.5000000000000003E-2</v>
      </c>
    </row>
    <row r="54" spans="1:6" ht="12.75" customHeight="1" x14ac:dyDescent="0.2">
      <c r="A54" s="76"/>
      <c r="B54" s="77" t="s">
        <v>95</v>
      </c>
      <c r="C54" s="19"/>
      <c r="D54" s="21" t="s">
        <v>109</v>
      </c>
      <c r="E54" s="11">
        <v>0.3</v>
      </c>
      <c r="F54" s="17">
        <v>1E-3</v>
      </c>
    </row>
    <row r="55" spans="1:6" ht="12.75" customHeight="1" x14ac:dyDescent="0.2">
      <c r="A55" s="73" t="s">
        <v>110</v>
      </c>
      <c r="B55" s="78" t="s">
        <v>111</v>
      </c>
      <c r="C55" s="9">
        <v>2</v>
      </c>
      <c r="D55" s="10"/>
      <c r="E55" s="9">
        <v>9</v>
      </c>
      <c r="F55" s="15">
        <v>0.02</v>
      </c>
    </row>
    <row r="56" spans="1:6" ht="12.75" customHeight="1" x14ac:dyDescent="0.2">
      <c r="A56" s="76"/>
      <c r="B56" s="77" t="s">
        <v>105</v>
      </c>
      <c r="C56" s="19"/>
      <c r="D56" s="20">
        <v>3013</v>
      </c>
      <c r="E56" s="11">
        <v>8.6999999999999993</v>
      </c>
      <c r="F56" s="17">
        <v>1.9E-2</v>
      </c>
    </row>
    <row r="57" spans="1:6" ht="12.75" customHeight="1" x14ac:dyDescent="0.2">
      <c r="A57" s="76"/>
      <c r="B57" s="77" t="s">
        <v>95</v>
      </c>
      <c r="C57" s="19"/>
      <c r="D57" s="21" t="s">
        <v>112</v>
      </c>
      <c r="E57" s="11">
        <v>0.3</v>
      </c>
      <c r="F57" s="17">
        <v>1E-3</v>
      </c>
    </row>
    <row r="58" spans="1:6" x14ac:dyDescent="0.2">
      <c r="A58" s="73" t="s">
        <v>113</v>
      </c>
      <c r="B58" s="78" t="s">
        <v>114</v>
      </c>
      <c r="C58" s="9">
        <v>2</v>
      </c>
      <c r="D58" s="10" t="s">
        <v>113</v>
      </c>
      <c r="E58" s="9">
        <v>24</v>
      </c>
      <c r="F58" s="16">
        <v>4.2999999999999997E-2</v>
      </c>
    </row>
    <row r="59" spans="1:6" x14ac:dyDescent="0.2">
      <c r="A59" s="73" t="s">
        <v>115</v>
      </c>
      <c r="B59" s="78" t="s">
        <v>116</v>
      </c>
      <c r="C59" s="9">
        <v>2</v>
      </c>
      <c r="D59" s="10" t="s">
        <v>115</v>
      </c>
      <c r="E59" s="9">
        <v>19.5</v>
      </c>
      <c r="F59" s="16">
        <v>3.5000000000000003E-2</v>
      </c>
    </row>
    <row r="60" spans="1:6" x14ac:dyDescent="0.2">
      <c r="A60" s="73" t="s">
        <v>117</v>
      </c>
      <c r="B60" s="78" t="s">
        <v>118</v>
      </c>
      <c r="C60" s="9">
        <v>2</v>
      </c>
      <c r="D60" s="10" t="s">
        <v>119</v>
      </c>
      <c r="E60" s="9">
        <v>15</v>
      </c>
      <c r="F60" s="16">
        <v>2.7E-2</v>
      </c>
    </row>
    <row r="61" spans="1:6" x14ac:dyDescent="0.2">
      <c r="A61" s="73" t="s">
        <v>119</v>
      </c>
      <c r="B61" s="78" t="s">
        <v>120</v>
      </c>
      <c r="C61" s="9">
        <v>2</v>
      </c>
      <c r="D61" s="10"/>
      <c r="E61" s="9">
        <v>10</v>
      </c>
      <c r="F61" s="16">
        <v>1.7999999999999999E-2</v>
      </c>
    </row>
    <row r="62" spans="1:6" x14ac:dyDescent="0.2">
      <c r="A62" s="73" t="s">
        <v>59</v>
      </c>
      <c r="B62" s="78" t="s">
        <v>121</v>
      </c>
      <c r="C62" s="79">
        <v>1</v>
      </c>
      <c r="D62" s="80" t="s">
        <v>59</v>
      </c>
      <c r="E62" s="79">
        <v>16</v>
      </c>
      <c r="F62" s="81">
        <v>3.5999999999999997E-2</v>
      </c>
    </row>
    <row r="63" spans="1:6" x14ac:dyDescent="0.2">
      <c r="A63" s="73"/>
      <c r="B63" s="78" t="s">
        <v>122</v>
      </c>
      <c r="C63" s="82"/>
      <c r="D63" s="80"/>
      <c r="E63" s="79"/>
      <c r="F63" s="81"/>
    </row>
    <row r="64" spans="1:6" x14ac:dyDescent="0.2">
      <c r="A64" s="73" t="s">
        <v>60</v>
      </c>
      <c r="B64" s="78" t="s">
        <v>121</v>
      </c>
      <c r="C64" s="79">
        <v>1</v>
      </c>
      <c r="D64" s="80" t="s">
        <v>60</v>
      </c>
      <c r="E64" s="79">
        <v>14</v>
      </c>
      <c r="F64" s="81">
        <v>2.8000000000000001E-2</v>
      </c>
    </row>
    <row r="65" spans="1:6" x14ac:dyDescent="0.2">
      <c r="A65" s="73"/>
      <c r="B65" s="78" t="s">
        <v>123</v>
      </c>
      <c r="C65" s="82"/>
      <c r="D65" s="80"/>
      <c r="E65" s="79"/>
      <c r="F65" s="81"/>
    </row>
    <row r="66" spans="1:6" x14ac:dyDescent="0.2">
      <c r="A66" s="73" t="s">
        <v>61</v>
      </c>
      <c r="B66" s="78" t="s">
        <v>121</v>
      </c>
      <c r="C66" s="79">
        <v>1</v>
      </c>
      <c r="D66" s="80" t="s">
        <v>61</v>
      </c>
      <c r="E66" s="79">
        <v>11</v>
      </c>
      <c r="F66" s="81">
        <v>1.9E-2</v>
      </c>
    </row>
    <row r="67" spans="1:6" x14ac:dyDescent="0.2">
      <c r="A67" s="83"/>
      <c r="B67" s="84" t="s">
        <v>124</v>
      </c>
      <c r="C67" s="85"/>
      <c r="D67" s="12"/>
      <c r="E67" s="13"/>
      <c r="F67" s="18"/>
    </row>
    <row r="68" spans="1:6" x14ac:dyDescent="0.2">
      <c r="A68" s="8" t="s">
        <v>125</v>
      </c>
      <c r="B68" s="14"/>
    </row>
    <row r="70" spans="1:6" x14ac:dyDescent="0.2">
      <c r="A70" s="14"/>
      <c r="B70" s="14"/>
    </row>
  </sheetData>
  <mergeCells count="8">
    <mergeCell ref="S22:U22"/>
    <mergeCell ref="T23:U23"/>
    <mergeCell ref="B2:F2"/>
    <mergeCell ref="B3:F3"/>
    <mergeCell ref="D4:F4"/>
    <mergeCell ref="E5:F5"/>
    <mergeCell ref="M20:U20"/>
    <mergeCell ref="R21:U21"/>
  </mergeCells>
  <phoneticPr fontId="0" type="noConversion"/>
  <hyperlinks>
    <hyperlink ref="D4" r:id="rId1"/>
    <hyperlink ref="E5" r:id="rId2"/>
  </hyperlinks>
  <pageMargins left="0.75" right="0.75" top="1" bottom="1" header="0.5" footer="0.5"/>
  <pageSetup paperSize="9" scale="75" orientation="portrait" r:id="rId3"/>
  <headerFooter alignWithMargins="0"/>
  <ignoredErrors>
    <ignoredError sqref="A7:A8 A9:A20 A23:A67 D8:D67" numberStoredAsText="1"/>
  </ignoredErrors>
  <drawing r:id="rId4"/>
  <tableParts count="1"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N55"/>
  <sheetViews>
    <sheetView tabSelected="1" zoomScale="120" zoomScaleNormal="120" workbookViewId="0">
      <selection activeCell="F15" sqref="F15"/>
    </sheetView>
  </sheetViews>
  <sheetFormatPr defaultRowHeight="12.75" x14ac:dyDescent="0.2"/>
  <cols>
    <col min="1" max="1" width="41" bestFit="1" customWidth="1"/>
    <col min="2" max="2" width="29.42578125" bestFit="1" customWidth="1"/>
    <col min="3" max="3" width="30.42578125" customWidth="1"/>
  </cols>
  <sheetData>
    <row r="1" spans="1:10" ht="37.5" customHeight="1" x14ac:dyDescent="0.2">
      <c r="A1" s="28"/>
      <c r="B1" s="28"/>
      <c r="C1" s="28"/>
      <c r="D1" s="28"/>
      <c r="E1" s="32"/>
      <c r="F1" s="32"/>
      <c r="G1" s="28"/>
      <c r="H1" s="33"/>
      <c r="I1" s="28"/>
      <c r="J1" s="28"/>
    </row>
    <row r="2" spans="1:10" ht="19.5" customHeight="1" x14ac:dyDescent="0.25">
      <c r="A2" s="157" t="s">
        <v>282</v>
      </c>
      <c r="B2" s="157"/>
      <c r="C2" s="157"/>
      <c r="D2" s="38"/>
      <c r="E2" s="38"/>
      <c r="F2" s="38"/>
      <c r="G2" s="38"/>
      <c r="H2" s="38"/>
      <c r="I2" s="38"/>
      <c r="J2" s="38"/>
    </row>
    <row r="3" spans="1:10" ht="21" x14ac:dyDescent="0.35">
      <c r="A3" s="28"/>
      <c r="B3" s="159" t="s">
        <v>283</v>
      </c>
      <c r="C3" s="159"/>
      <c r="D3" s="86"/>
      <c r="E3" s="86"/>
      <c r="F3" s="86"/>
      <c r="G3" s="28"/>
      <c r="H3" s="161"/>
      <c r="I3" s="161"/>
      <c r="J3" s="161"/>
    </row>
    <row r="4" spans="1:10" ht="18.95" customHeight="1" x14ac:dyDescent="0.35">
      <c r="A4" s="28"/>
      <c r="B4" s="28"/>
      <c r="C4" s="187" t="s">
        <v>284</v>
      </c>
      <c r="D4" s="31"/>
      <c r="E4" s="31"/>
      <c r="F4" s="28"/>
      <c r="G4" s="28"/>
      <c r="H4" s="29"/>
      <c r="I4" s="29"/>
      <c r="J4" s="29"/>
    </row>
    <row r="5" spans="1:10" ht="18.95" customHeight="1" x14ac:dyDescent="0.3">
      <c r="A5" s="28"/>
      <c r="B5" s="28"/>
      <c r="C5" s="187" t="s">
        <v>285</v>
      </c>
      <c r="D5" s="30"/>
      <c r="F5" s="28"/>
      <c r="G5" s="28"/>
      <c r="H5" s="28"/>
      <c r="I5" s="160"/>
      <c r="J5" s="160"/>
    </row>
    <row r="6" spans="1:10" ht="18.75" x14ac:dyDescent="0.3">
      <c r="A6" s="185" t="s">
        <v>216</v>
      </c>
      <c r="B6" s="185"/>
      <c r="C6" s="185"/>
      <c r="D6" s="30"/>
      <c r="F6" s="28"/>
      <c r="G6" s="28"/>
      <c r="H6" s="28"/>
      <c r="I6" s="30"/>
      <c r="J6" s="30"/>
    </row>
    <row r="7" spans="1:10" ht="7.5" customHeight="1" x14ac:dyDescent="0.3">
      <c r="A7" s="28"/>
      <c r="B7" s="28"/>
      <c r="C7" s="30"/>
      <c r="D7" s="30"/>
      <c r="F7" s="28"/>
      <c r="G7" s="28"/>
      <c r="H7" s="28"/>
      <c r="I7" s="30"/>
      <c r="J7" s="30"/>
    </row>
    <row r="8" spans="1:10" ht="18" customHeight="1" x14ac:dyDescent="0.2">
      <c r="A8" s="182" t="s">
        <v>127</v>
      </c>
      <c r="B8" s="183"/>
      <c r="C8" s="184"/>
    </row>
    <row r="9" spans="1:10" ht="15" customHeight="1" x14ac:dyDescent="0.2">
      <c r="A9" s="22" t="s">
        <v>128</v>
      </c>
      <c r="B9" s="23" t="s">
        <v>165</v>
      </c>
      <c r="C9" s="23" t="s">
        <v>166</v>
      </c>
    </row>
    <row r="10" spans="1:10" ht="15" customHeight="1" x14ac:dyDescent="0.2">
      <c r="A10" s="22" t="s">
        <v>129</v>
      </c>
      <c r="B10" s="23" t="s">
        <v>140</v>
      </c>
      <c r="C10" s="23" t="s">
        <v>166</v>
      </c>
    </row>
    <row r="11" spans="1:10" ht="15" customHeight="1" x14ac:dyDescent="0.2">
      <c r="A11" s="24" t="s">
        <v>130</v>
      </c>
      <c r="B11" s="23" t="s">
        <v>167</v>
      </c>
      <c r="C11" s="23" t="s">
        <v>152</v>
      </c>
    </row>
    <row r="12" spans="1:10" ht="15" customHeight="1" x14ac:dyDescent="0.2">
      <c r="A12" s="22" t="s">
        <v>132</v>
      </c>
      <c r="B12" s="25" t="s">
        <v>165</v>
      </c>
      <c r="C12" s="23" t="s">
        <v>166</v>
      </c>
    </row>
    <row r="13" spans="1:10" ht="15" customHeight="1" x14ac:dyDescent="0.2">
      <c r="A13" s="22" t="s">
        <v>133</v>
      </c>
      <c r="B13" s="23" t="s">
        <v>140</v>
      </c>
      <c r="C13" s="23" t="s">
        <v>166</v>
      </c>
    </row>
    <row r="14" spans="1:10" ht="15" customHeight="1" x14ac:dyDescent="0.2">
      <c r="A14" s="22" t="s">
        <v>135</v>
      </c>
      <c r="B14" s="25" t="s">
        <v>136</v>
      </c>
      <c r="C14" s="23"/>
    </row>
    <row r="15" spans="1:10" ht="15" customHeight="1" x14ac:dyDescent="0.2">
      <c r="A15" s="22" t="s">
        <v>137</v>
      </c>
      <c r="B15" s="25" t="s">
        <v>165</v>
      </c>
      <c r="C15" s="23" t="s">
        <v>166</v>
      </c>
    </row>
    <row r="16" spans="1:10" ht="15" customHeight="1" x14ac:dyDescent="0.2">
      <c r="A16" s="22" t="s">
        <v>138</v>
      </c>
      <c r="B16" s="23" t="s">
        <v>140</v>
      </c>
      <c r="C16" s="23" t="s">
        <v>166</v>
      </c>
    </row>
    <row r="17" spans="1:14" ht="18" customHeight="1" x14ac:dyDescent="0.2">
      <c r="A17" s="182" t="s">
        <v>139</v>
      </c>
      <c r="B17" s="183"/>
      <c r="C17" s="184"/>
    </row>
    <row r="18" spans="1:14" ht="15" customHeight="1" x14ac:dyDescent="0.2">
      <c r="A18" s="22" t="s">
        <v>128</v>
      </c>
      <c r="B18" s="23" t="s">
        <v>165</v>
      </c>
      <c r="C18" s="23" t="s">
        <v>166</v>
      </c>
    </row>
    <row r="19" spans="1:14" ht="15" customHeight="1" x14ac:dyDescent="0.2">
      <c r="A19" s="22" t="s">
        <v>129</v>
      </c>
      <c r="B19" s="23" t="s">
        <v>140</v>
      </c>
      <c r="C19" s="23" t="s">
        <v>166</v>
      </c>
    </row>
    <row r="20" spans="1:14" ht="15" customHeight="1" x14ac:dyDescent="0.2">
      <c r="A20" s="22" t="s">
        <v>132</v>
      </c>
      <c r="B20" s="25" t="s">
        <v>165</v>
      </c>
      <c r="C20" s="23" t="s">
        <v>166</v>
      </c>
    </row>
    <row r="21" spans="1:14" ht="15" customHeight="1" x14ac:dyDescent="0.2">
      <c r="A21" s="22" t="s">
        <v>133</v>
      </c>
      <c r="B21" s="23" t="s">
        <v>140</v>
      </c>
      <c r="C21" s="23" t="s">
        <v>166</v>
      </c>
    </row>
    <row r="22" spans="1:14" ht="15" customHeight="1" x14ac:dyDescent="0.2">
      <c r="A22" s="22" t="s">
        <v>135</v>
      </c>
      <c r="B22" s="25" t="s">
        <v>136</v>
      </c>
      <c r="C22" s="23"/>
    </row>
    <row r="23" spans="1:14" ht="18" customHeight="1" x14ac:dyDescent="0.2">
      <c r="A23" s="182" t="s">
        <v>217</v>
      </c>
      <c r="B23" s="183"/>
      <c r="C23" s="184"/>
    </row>
    <row r="24" spans="1:14" ht="15" customHeight="1" x14ac:dyDescent="0.2">
      <c r="A24" s="22" t="s">
        <v>168</v>
      </c>
      <c r="B24" s="23" t="s">
        <v>169</v>
      </c>
      <c r="C24" s="23" t="s">
        <v>166</v>
      </c>
    </row>
    <row r="25" spans="1:14" ht="15" customHeight="1" x14ac:dyDescent="0.2">
      <c r="A25" s="22" t="s">
        <v>170</v>
      </c>
      <c r="B25" s="23" t="s">
        <v>134</v>
      </c>
      <c r="C25" s="23" t="s">
        <v>166</v>
      </c>
    </row>
    <row r="26" spans="1:14" ht="18" customHeight="1" x14ac:dyDescent="0.2">
      <c r="A26" s="182" t="s">
        <v>143</v>
      </c>
      <c r="B26" s="183"/>
      <c r="C26" s="184"/>
    </row>
    <row r="27" spans="1:14" ht="15" customHeight="1" x14ac:dyDescent="0.2">
      <c r="A27" s="22" t="s">
        <v>141</v>
      </c>
      <c r="B27" s="25" t="s">
        <v>169</v>
      </c>
      <c r="C27" s="23" t="s">
        <v>166</v>
      </c>
    </row>
    <row r="28" spans="1:14" ht="15" customHeight="1" x14ac:dyDescent="0.2">
      <c r="A28" s="22" t="s">
        <v>142</v>
      </c>
      <c r="B28" s="23" t="s">
        <v>140</v>
      </c>
      <c r="C28" s="23" t="s">
        <v>166</v>
      </c>
    </row>
    <row r="29" spans="1:14" ht="15" customHeight="1" x14ac:dyDescent="0.2">
      <c r="A29" s="22" t="s">
        <v>144</v>
      </c>
      <c r="B29" s="23" t="s">
        <v>169</v>
      </c>
      <c r="C29" s="23" t="s">
        <v>166</v>
      </c>
      <c r="I29" s="28"/>
      <c r="J29" s="28"/>
      <c r="K29" s="28"/>
      <c r="L29" s="32"/>
      <c r="M29" s="28"/>
    </row>
    <row r="30" spans="1:14" ht="15" customHeight="1" x14ac:dyDescent="0.2">
      <c r="A30" s="22" t="s">
        <v>172</v>
      </c>
      <c r="B30" s="25" t="s">
        <v>171</v>
      </c>
      <c r="C30" s="23"/>
      <c r="I30" s="28"/>
      <c r="J30" s="28"/>
      <c r="K30" s="28"/>
      <c r="L30" s="32"/>
      <c r="M30" s="28"/>
      <c r="N30" s="28"/>
    </row>
    <row r="31" spans="1:14" ht="15" customHeight="1" x14ac:dyDescent="0.2">
      <c r="A31" s="22" t="s">
        <v>146</v>
      </c>
      <c r="B31" s="23" t="s">
        <v>173</v>
      </c>
      <c r="C31" s="23"/>
      <c r="I31" s="28"/>
      <c r="J31" s="28"/>
      <c r="K31" s="28"/>
      <c r="L31" s="32"/>
      <c r="M31" s="28"/>
      <c r="N31" s="28"/>
    </row>
    <row r="32" spans="1:14" ht="15" customHeight="1" x14ac:dyDescent="0.2">
      <c r="A32" s="22" t="s">
        <v>147</v>
      </c>
      <c r="B32" s="23" t="s">
        <v>169</v>
      </c>
      <c r="C32" s="23" t="s">
        <v>166</v>
      </c>
    </row>
    <row r="33" spans="1:3" ht="15" customHeight="1" x14ac:dyDescent="0.2">
      <c r="A33" s="22" t="s">
        <v>148</v>
      </c>
      <c r="B33" s="23" t="s">
        <v>149</v>
      </c>
      <c r="C33" s="23" t="s">
        <v>166</v>
      </c>
    </row>
    <row r="34" spans="1:3" ht="15" customHeight="1" x14ac:dyDescent="0.2">
      <c r="A34" s="22" t="s">
        <v>150</v>
      </c>
      <c r="B34" s="23" t="s">
        <v>165</v>
      </c>
      <c r="C34" s="23" t="s">
        <v>166</v>
      </c>
    </row>
    <row r="35" spans="1:3" ht="15" customHeight="1" x14ac:dyDescent="0.2">
      <c r="A35" s="22" t="s">
        <v>151</v>
      </c>
      <c r="B35" s="23" t="s">
        <v>140</v>
      </c>
      <c r="C35" s="23" t="s">
        <v>166</v>
      </c>
    </row>
    <row r="36" spans="1:3" ht="15" customHeight="1" x14ac:dyDescent="0.2">
      <c r="A36" s="22" t="s">
        <v>174</v>
      </c>
      <c r="B36" s="23" t="s">
        <v>175</v>
      </c>
      <c r="C36" s="23" t="s">
        <v>131</v>
      </c>
    </row>
    <row r="37" spans="1:3" ht="18" customHeight="1" x14ac:dyDescent="0.2">
      <c r="A37" s="182" t="s">
        <v>153</v>
      </c>
      <c r="B37" s="183"/>
      <c r="C37" s="184"/>
    </row>
    <row r="38" spans="1:3" ht="15" customHeight="1" x14ac:dyDescent="0.2">
      <c r="A38" s="26" t="s">
        <v>154</v>
      </c>
      <c r="B38" s="23"/>
      <c r="C38" s="23"/>
    </row>
    <row r="39" spans="1:3" ht="15" customHeight="1" x14ac:dyDescent="0.2">
      <c r="A39" s="22" t="s">
        <v>150</v>
      </c>
      <c r="B39" s="23" t="s">
        <v>165</v>
      </c>
      <c r="C39" s="23" t="s">
        <v>166</v>
      </c>
    </row>
    <row r="40" spans="1:3" ht="15" customHeight="1" x14ac:dyDescent="0.2">
      <c r="A40" s="22" t="s">
        <v>151</v>
      </c>
      <c r="B40" s="23" t="s">
        <v>140</v>
      </c>
      <c r="C40" s="23" t="s">
        <v>166</v>
      </c>
    </row>
    <row r="41" spans="1:3" ht="15" customHeight="1" x14ac:dyDescent="0.2">
      <c r="A41" s="26" t="s">
        <v>155</v>
      </c>
      <c r="B41" s="23"/>
      <c r="C41" s="23"/>
    </row>
    <row r="42" spans="1:3" ht="15" customHeight="1" x14ac:dyDescent="0.2">
      <c r="A42" s="22" t="s">
        <v>141</v>
      </c>
      <c r="B42" s="23" t="s">
        <v>169</v>
      </c>
      <c r="C42" s="23" t="s">
        <v>166</v>
      </c>
    </row>
    <row r="43" spans="1:3" ht="15" customHeight="1" x14ac:dyDescent="0.2">
      <c r="A43" s="22" t="s">
        <v>142</v>
      </c>
      <c r="B43" s="23" t="s">
        <v>134</v>
      </c>
      <c r="C43" s="23" t="s">
        <v>166</v>
      </c>
    </row>
    <row r="44" spans="1:3" ht="15" customHeight="1" x14ac:dyDescent="0.2">
      <c r="A44" s="22" t="s">
        <v>156</v>
      </c>
      <c r="B44" s="25" t="s">
        <v>145</v>
      </c>
      <c r="C44" s="23" t="s">
        <v>166</v>
      </c>
    </row>
    <row r="45" spans="1:3" ht="15" customHeight="1" x14ac:dyDescent="0.2">
      <c r="A45" s="22" t="s">
        <v>157</v>
      </c>
      <c r="B45" s="23" t="s">
        <v>169</v>
      </c>
      <c r="C45" s="23" t="s">
        <v>166</v>
      </c>
    </row>
    <row r="46" spans="1:3" ht="15" customHeight="1" x14ac:dyDescent="0.2">
      <c r="A46" s="22" t="s">
        <v>158</v>
      </c>
      <c r="B46" s="23" t="s">
        <v>134</v>
      </c>
      <c r="C46" s="23" t="s">
        <v>166</v>
      </c>
    </row>
    <row r="47" spans="1:3" ht="15" customHeight="1" x14ac:dyDescent="0.2">
      <c r="A47" s="22" t="s">
        <v>176</v>
      </c>
      <c r="B47" s="23" t="s">
        <v>165</v>
      </c>
      <c r="C47" s="23" t="s">
        <v>166</v>
      </c>
    </row>
    <row r="48" spans="1:3" ht="15" customHeight="1" x14ac:dyDescent="0.2">
      <c r="A48" s="22" t="s">
        <v>177</v>
      </c>
      <c r="B48" s="23" t="s">
        <v>140</v>
      </c>
      <c r="C48" s="23" t="s">
        <v>166</v>
      </c>
    </row>
    <row r="49" spans="1:3" ht="15" customHeight="1" x14ac:dyDescent="0.2">
      <c r="A49" s="22" t="s">
        <v>174</v>
      </c>
      <c r="B49" s="23" t="s">
        <v>175</v>
      </c>
      <c r="C49" s="23" t="s">
        <v>131</v>
      </c>
    </row>
    <row r="50" spans="1:3" ht="18" customHeight="1" x14ac:dyDescent="0.2">
      <c r="A50" s="182" t="s">
        <v>159</v>
      </c>
      <c r="B50" s="183"/>
      <c r="C50" s="184"/>
    </row>
    <row r="51" spans="1:3" ht="15" customHeight="1" x14ac:dyDescent="0.2">
      <c r="A51" s="22" t="s">
        <v>160</v>
      </c>
      <c r="B51" s="23" t="s">
        <v>169</v>
      </c>
      <c r="C51" s="23" t="s">
        <v>166</v>
      </c>
    </row>
    <row r="52" spans="1:3" ht="15" customHeight="1" x14ac:dyDescent="0.2">
      <c r="A52" s="22" t="s">
        <v>161</v>
      </c>
      <c r="B52" s="23" t="s">
        <v>162</v>
      </c>
      <c r="C52" s="23" t="s">
        <v>166</v>
      </c>
    </row>
    <row r="53" spans="1:3" ht="15" customHeight="1" x14ac:dyDescent="0.2">
      <c r="A53" s="22" t="s">
        <v>163</v>
      </c>
      <c r="B53" s="23">
        <v>4</v>
      </c>
      <c r="C53" s="23" t="s">
        <v>178</v>
      </c>
    </row>
    <row r="54" spans="1:3" ht="15" customHeight="1" x14ac:dyDescent="0.2">
      <c r="A54" s="22" t="s">
        <v>179</v>
      </c>
      <c r="B54" s="23" t="s">
        <v>175</v>
      </c>
      <c r="C54" s="23" t="s">
        <v>180</v>
      </c>
    </row>
    <row r="55" spans="1:3" ht="15" customHeight="1" x14ac:dyDescent="0.2">
      <c r="A55" s="22" t="s">
        <v>164</v>
      </c>
      <c r="B55" s="23" t="s">
        <v>181</v>
      </c>
      <c r="C55" s="23"/>
    </row>
  </sheetData>
  <mergeCells count="11">
    <mergeCell ref="A26:C26"/>
    <mergeCell ref="A37:C37"/>
    <mergeCell ref="A50:C50"/>
    <mergeCell ref="B3:C3"/>
    <mergeCell ref="A6:C6"/>
    <mergeCell ref="A8:C8"/>
    <mergeCell ref="A2:C2"/>
    <mergeCell ref="A17:C17"/>
    <mergeCell ref="H3:J3"/>
    <mergeCell ref="I5:J5"/>
    <mergeCell ref="A23:C23"/>
  </mergeCells>
  <phoneticPr fontId="0" type="noConversion"/>
  <hyperlinks>
    <hyperlink ref="C4" r:id="rId1"/>
    <hyperlink ref="C5" r:id="rId2"/>
  </hyperlinks>
  <pageMargins left="0.25" right="0.25" top="0.75" bottom="0.75" header="0.3" footer="0.3"/>
  <pageSetup paperSize="9" fitToHeight="0" orientation="portrait" r:id="rId3"/>
  <headerFooter alignWithMargins="0"/>
  <colBreaks count="1" manualBreakCount="1">
    <brk id="3" max="1048575" man="1"/>
  </colBreaks>
  <ignoredErrors>
    <ignoredError sqref="B9:B16 B18:B22 B24:B25 B27:B36 B38:B49 B51:B55" numberStoredAsText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Прайс Дипломат</vt:lpstr>
      <vt:lpstr>Столы, приставки и тумбы</vt:lpstr>
      <vt:lpstr>Шкафы</vt:lpstr>
      <vt:lpstr>Спецификация</vt:lpstr>
      <vt:lpstr>Технические характеристики</vt:lpstr>
      <vt:lpstr>наценка</vt:lpstr>
      <vt:lpstr>'Прайс Дипломат'!Область_печати</vt:lpstr>
      <vt:lpstr>Спецификация!Область_печати</vt:lpstr>
      <vt:lpstr>'Столы, приставки и тумбы'!Область_печати</vt:lpstr>
      <vt:lpstr>'Технические характеристики'!Область_печати</vt:lpstr>
      <vt:lpstr>Шкафы!Область_печати</vt:lpstr>
    </vt:vector>
  </TitlesOfParts>
  <Company>CD-мебель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 Михайлович</dc:creator>
  <cp:lastModifiedBy>Evgeny</cp:lastModifiedBy>
  <cp:lastPrinted>2013-08-09T07:33:56Z</cp:lastPrinted>
  <dcterms:created xsi:type="dcterms:W3CDTF">2002-10-02T13:06:09Z</dcterms:created>
  <dcterms:modified xsi:type="dcterms:W3CDTF">2013-09-17T11:20:47Z</dcterms:modified>
</cp:coreProperties>
</file>